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120" windowHeight="8190" tabRatio="857"/>
  </bookViews>
  <sheets>
    <sheet name="2017" sheetId="3" r:id="rId1"/>
  </sheets>
  <calcPr calcId="145621" iterate="1"/>
</workbook>
</file>

<file path=xl/calcChain.xml><?xml version="1.0" encoding="utf-8"?>
<calcChain xmlns="http://schemas.openxmlformats.org/spreadsheetml/2006/main">
  <c r="G87" i="3" l="1"/>
  <c r="G84" i="3"/>
  <c r="G311" i="3"/>
  <c r="H242" i="3"/>
  <c r="G169" i="3"/>
  <c r="G159" i="3" l="1"/>
  <c r="G95" i="3"/>
  <c r="G190" i="3"/>
  <c r="G236" i="3"/>
  <c r="G192" i="3"/>
  <c r="G34" i="3"/>
  <c r="G38" i="3"/>
  <c r="G37" i="3" s="1"/>
  <c r="H38" i="3"/>
  <c r="H37" i="3" s="1"/>
  <c r="G198" i="3" l="1"/>
  <c r="G130" i="3"/>
  <c r="G125" i="3" s="1"/>
  <c r="G303" i="3"/>
  <c r="G250" i="3"/>
  <c r="G276" i="3"/>
  <c r="G183" i="3"/>
  <c r="H167" i="3"/>
  <c r="G167" i="3"/>
  <c r="H278" i="3"/>
  <c r="G278" i="3"/>
  <c r="H291" i="3"/>
  <c r="H183" i="3"/>
  <c r="H194" i="3" l="1"/>
  <c r="G174" i="3" l="1"/>
  <c r="H254" i="3"/>
  <c r="G254" i="3"/>
  <c r="G294" i="3"/>
  <c r="G291" i="3" s="1"/>
  <c r="H214" i="3"/>
  <c r="G160" i="3"/>
  <c r="H200" i="3"/>
  <c r="G200" i="3"/>
  <c r="G214" i="3"/>
  <c r="H181" i="3"/>
  <c r="G181" i="3"/>
  <c r="H208" i="3"/>
  <c r="G208" i="3"/>
  <c r="H212" i="3"/>
  <c r="G212" i="3"/>
  <c r="H205" i="3"/>
  <c r="G205" i="3"/>
  <c r="H123" i="3"/>
  <c r="H264" i="3"/>
  <c r="G264" i="3"/>
  <c r="H145" i="3"/>
  <c r="G145" i="3"/>
  <c r="G149" i="3" l="1"/>
  <c r="G211" i="3"/>
  <c r="H149" i="3"/>
  <c r="H211" i="3"/>
  <c r="G44" i="3"/>
  <c r="G138" i="3" l="1"/>
  <c r="H164" i="3" l="1"/>
  <c r="H163" i="3" s="1"/>
  <c r="G164" i="3"/>
  <c r="G163" i="3" s="1"/>
  <c r="G282" i="3"/>
  <c r="H270" i="3"/>
  <c r="G270" i="3"/>
  <c r="H160" i="3"/>
  <c r="H302" i="3"/>
  <c r="H301" i="3" s="1"/>
  <c r="G302" i="3"/>
  <c r="G301" i="3" s="1"/>
  <c r="H305" i="3"/>
  <c r="H304" i="3" s="1"/>
  <c r="G305" i="3"/>
  <c r="G304" i="3" s="1"/>
  <c r="H272" i="3"/>
  <c r="G272" i="3"/>
  <c r="H258" i="3"/>
  <c r="H257" i="3" s="1"/>
  <c r="H222" i="3"/>
  <c r="G222" i="3"/>
  <c r="H158" i="3"/>
  <c r="G158" i="3"/>
  <c r="G105" i="3"/>
  <c r="H317" i="3"/>
  <c r="G317" i="3"/>
  <c r="G258" i="3"/>
  <c r="G257" i="3" s="1"/>
  <c r="H219" i="3"/>
  <c r="G219" i="3"/>
  <c r="G171" i="3"/>
  <c r="G166" i="3" s="1"/>
  <c r="G296" i="3"/>
  <c r="H288" i="3"/>
  <c r="G288" i="3"/>
  <c r="G286" i="3"/>
  <c r="H87" i="3"/>
  <c r="H190" i="3"/>
  <c r="H189" i="3" s="1"/>
  <c r="H202" i="3"/>
  <c r="H199" i="3" s="1"/>
  <c r="G202" i="3"/>
  <c r="G199" i="3" s="1"/>
  <c r="H157" i="3" l="1"/>
  <c r="G157" i="3"/>
  <c r="H204" i="3"/>
  <c r="G204" i="3"/>
  <c r="H237" i="3"/>
  <c r="H239" i="3"/>
  <c r="G239" i="3"/>
  <c r="G237" i="3"/>
  <c r="H147" i="3"/>
  <c r="H144" i="3" s="1"/>
  <c r="G147" i="3"/>
  <c r="G144" i="3" s="1"/>
  <c r="H296" i="3" l="1"/>
  <c r="H229" i="3"/>
  <c r="G229" i="3"/>
  <c r="H226" i="3"/>
  <c r="G226" i="3"/>
  <c r="G218" i="3"/>
  <c r="H218" i="3"/>
  <c r="H225" i="3" l="1"/>
  <c r="G225" i="3"/>
  <c r="H187" i="3"/>
  <c r="G187" i="3"/>
  <c r="G62" i="3" l="1"/>
  <c r="G277" i="3" l="1"/>
  <c r="H299" i="3" l="1"/>
  <c r="H282" i="3"/>
  <c r="G123" i="3"/>
  <c r="G122" i="3" s="1"/>
  <c r="H117" i="3"/>
  <c r="H116" i="3" s="1"/>
  <c r="G117" i="3"/>
  <c r="G116" i="3"/>
  <c r="G111" i="3"/>
  <c r="G299" i="3" l="1"/>
  <c r="G295" i="3" l="1"/>
  <c r="H274" i="3" l="1"/>
  <c r="H269" i="3" s="1"/>
  <c r="G274" i="3"/>
  <c r="G269" i="3" s="1"/>
  <c r="H261" i="3"/>
  <c r="H260" i="3" s="1"/>
  <c r="G261" i="3"/>
  <c r="G260" i="3" s="1"/>
  <c r="H93" i="3"/>
  <c r="G93" i="3"/>
  <c r="H80" i="3"/>
  <c r="H79" i="3" s="1"/>
  <c r="G80" i="3"/>
  <c r="G79" i="3" s="1"/>
  <c r="H55" i="3"/>
  <c r="G55" i="3"/>
  <c r="H174" i="3" l="1"/>
  <c r="H166" i="3" s="1"/>
  <c r="H105" i="3" l="1"/>
  <c r="H104" i="3" s="1"/>
  <c r="G104" i="3"/>
  <c r="G194" i="3"/>
  <c r="G189" i="3" s="1"/>
  <c r="H234" i="3"/>
  <c r="H309" i="3" l="1"/>
  <c r="H315" i="3"/>
  <c r="H314" i="3" s="1"/>
  <c r="G315" i="3"/>
  <c r="G314" i="3" s="1"/>
  <c r="G309" i="3"/>
  <c r="H180" i="3"/>
  <c r="G180" i="3"/>
  <c r="H286" i="3" l="1"/>
  <c r="H277" i="3" s="1"/>
  <c r="H267" i="3"/>
  <c r="H263" i="3" s="1"/>
  <c r="G267" i="3"/>
  <c r="G263" i="3" s="1"/>
  <c r="H70" i="3" l="1"/>
  <c r="G70" i="3"/>
  <c r="H120" i="3" l="1"/>
  <c r="H119" i="3" s="1"/>
  <c r="G120" i="3"/>
  <c r="G119" i="3" s="1"/>
  <c r="H308" i="3" l="1"/>
  <c r="H307" i="3" s="1"/>
  <c r="G308" i="3"/>
  <c r="G307" i="3" s="1"/>
  <c r="H207" i="3"/>
  <c r="G207" i="3"/>
  <c r="H251" i="3"/>
  <c r="G251" i="3"/>
  <c r="H141" i="3"/>
  <c r="G141" i="3"/>
  <c r="H125" i="3"/>
  <c r="H122" i="3" s="1"/>
  <c r="H111" i="3"/>
  <c r="H72" i="3"/>
  <c r="G72" i="3"/>
  <c r="H57" i="3"/>
  <c r="G57" i="3"/>
  <c r="H42" i="3"/>
  <c r="H41" i="3" s="1"/>
  <c r="G42" i="3"/>
  <c r="G41" i="3" s="1"/>
  <c r="G48" i="3"/>
  <c r="H9" i="3"/>
  <c r="G9" i="3"/>
  <c r="H29" i="3" l="1"/>
  <c r="H28" i="3" s="1"/>
  <c r="G29" i="3"/>
  <c r="G28" i="3" s="1"/>
  <c r="G234" i="3" l="1"/>
  <c r="H249" i="3" l="1"/>
  <c r="G249" i="3"/>
  <c r="H247" i="3"/>
  <c r="G247" i="3"/>
  <c r="H245" i="3"/>
  <c r="G245" i="3"/>
  <c r="H95" i="3" l="1"/>
  <c r="H91" i="3"/>
  <c r="G91" i="3"/>
  <c r="H68" i="3"/>
  <c r="G68" i="3"/>
  <c r="H66" i="3"/>
  <c r="G66" i="3"/>
  <c r="H53" i="3"/>
  <c r="G53" i="3"/>
  <c r="G90" i="3" l="1"/>
  <c r="G99" i="3"/>
  <c r="G75" i="3"/>
  <c r="G33" i="3"/>
  <c r="G32" i="3" s="1"/>
  <c r="G31" i="3" s="1"/>
  <c r="G83" i="3" l="1"/>
  <c r="G64" i="3" l="1"/>
  <c r="G61" i="3" s="1"/>
  <c r="G47" i="3"/>
  <c r="H295" i="3" l="1"/>
  <c r="H253" i="3"/>
  <c r="G253" i="3"/>
  <c r="H241" i="3"/>
  <c r="G242" i="3"/>
  <c r="G241" i="3" s="1"/>
  <c r="H232" i="3"/>
  <c r="H231" i="3" s="1"/>
  <c r="G232" i="3"/>
  <c r="G231" i="3" s="1"/>
  <c r="H138" i="3"/>
  <c r="H137" i="3" s="1"/>
  <c r="G137" i="3"/>
  <c r="G23" i="3" l="1"/>
  <c r="H109" i="3" l="1"/>
  <c r="H108" i="3" s="1"/>
  <c r="G109" i="3"/>
  <c r="G108" i="3" s="1"/>
  <c r="H99" i="3"/>
  <c r="H98" i="3" s="1"/>
  <c r="G98" i="3"/>
  <c r="G82" i="3" s="1"/>
  <c r="H84" i="3"/>
  <c r="H83" i="3" s="1"/>
  <c r="H64" i="3"/>
  <c r="H61" i="3" s="1"/>
  <c r="H23" i="3"/>
  <c r="H22" i="3" s="1"/>
  <c r="H20" i="3"/>
  <c r="H19" i="3" s="1"/>
  <c r="G22" i="3"/>
  <c r="G20" i="3"/>
  <c r="G19" i="3" s="1"/>
  <c r="H135" i="3"/>
  <c r="H134" i="3" s="1"/>
  <c r="G135" i="3"/>
  <c r="G134" i="3" s="1"/>
  <c r="G132" i="3"/>
  <c r="G131" i="3" s="1"/>
  <c r="H33" i="3"/>
  <c r="H32" i="3" s="1"/>
  <c r="H31" i="3" s="1"/>
  <c r="G74" i="3"/>
  <c r="H17" i="3"/>
  <c r="H16" i="3" s="1"/>
  <c r="G17" i="3"/>
  <c r="G16" i="3" s="1"/>
  <c r="H8" i="3"/>
  <c r="H14" i="3"/>
  <c r="H13" i="3" s="1"/>
  <c r="H26" i="3"/>
  <c r="H25" i="3" s="1"/>
  <c r="H48" i="3"/>
  <c r="H47" i="3" s="1"/>
  <c r="H51" i="3"/>
  <c r="H50" i="3" s="1"/>
  <c r="H75" i="3"/>
  <c r="H74" i="3" s="1"/>
  <c r="G8" i="3"/>
  <c r="G14" i="3"/>
  <c r="G13" i="3" s="1"/>
  <c r="G26" i="3"/>
  <c r="G25" i="3" s="1"/>
  <c r="G51" i="3"/>
  <c r="G50" i="3" s="1"/>
  <c r="H103" i="3" l="1"/>
  <c r="G103" i="3"/>
  <c r="G7" i="3"/>
  <c r="H7" i="3"/>
  <c r="G40" i="3"/>
  <c r="H40" i="3"/>
  <c r="H82" i="3"/>
  <c r="G319" i="3" l="1"/>
  <c r="H319" i="3"/>
</calcChain>
</file>

<file path=xl/sharedStrings.xml><?xml version="1.0" encoding="utf-8"?>
<sst xmlns="http://schemas.openxmlformats.org/spreadsheetml/2006/main" count="1356" uniqueCount="196">
  <si>
    <t>01</t>
  </si>
  <si>
    <t>03</t>
  </si>
  <si>
    <t>02</t>
  </si>
  <si>
    <t>04</t>
  </si>
  <si>
    <t>07</t>
  </si>
  <si>
    <t>14</t>
  </si>
  <si>
    <t>09</t>
  </si>
  <si>
    <t>06</t>
  </si>
  <si>
    <t>05</t>
  </si>
  <si>
    <t>10</t>
  </si>
  <si>
    <t>11</t>
  </si>
  <si>
    <t>08</t>
  </si>
  <si>
    <t>Рз</t>
  </si>
  <si>
    <t>ПР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</si>
  <si>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</si>
  <si>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</si>
  <si>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</si>
  <si>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Общее образование</t>
  </si>
  <si>
    <t>Другие вопросы в области образования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</si>
  <si>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</si>
  <si>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</si>
  <si>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Коммунальное хозяйство</t>
  </si>
  <si>
    <t>Культура</t>
  </si>
  <si>
    <t>Другие вопросы в области культуры, кинематографии и средств массовой информации</t>
  </si>
  <si>
    <t xml:space="preserve">Наименование главного распорядителя средств районного бюджета, раздела, подраздела, целевой статьи, вида расходов </t>
  </si>
  <si>
    <t>ЦСР</t>
  </si>
  <si>
    <t>ВР</t>
  </si>
  <si>
    <t xml:space="preserve">Сумма,  тыс.  рублей </t>
  </si>
  <si>
    <t>Другие вопросы в области национальной экономики</t>
  </si>
  <si>
    <t>ВСЕГО</t>
  </si>
  <si>
    <t>Дотации бюджетам субъектов Российской Федерации и муниципальных образований</t>
  </si>
  <si>
    <t>918</t>
  </si>
  <si>
    <t>12</t>
  </si>
  <si>
    <t>Резервные фонды</t>
  </si>
  <si>
    <t>933</t>
  </si>
  <si>
    <t>917</t>
  </si>
  <si>
    <t>970</t>
  </si>
  <si>
    <t>Пенсионное обеспечение</t>
  </si>
  <si>
    <t>Профессиональная подготовка, переподготовка и повышение квалификации</t>
  </si>
  <si>
    <t xml:space="preserve">всего </t>
  </si>
  <si>
    <t>922</t>
  </si>
  <si>
    <t>Сельское хозяйство и рыболовство</t>
  </si>
  <si>
    <t>Мобилизационная подготовка экономики</t>
  </si>
  <si>
    <t>13</t>
  </si>
  <si>
    <t>Периодическая печать и издательства</t>
  </si>
  <si>
    <t>Обслуживание внутреннего государственного и муниципального долга</t>
  </si>
  <si>
    <t>Физическая культура</t>
  </si>
  <si>
    <t>Другие вопросы в области физической культуры и спорта</t>
  </si>
  <si>
    <t>Социальное обеспечение населения</t>
  </si>
  <si>
    <t>Другие вопросы в области национальной безопасности и правоохранительной деятельности</t>
  </si>
  <si>
    <t>Дошкольное образование</t>
  </si>
  <si>
    <t>120</t>
  </si>
  <si>
    <t>Расходы на выплаты персоналу государственных(муниципальных)органов</t>
  </si>
  <si>
    <t>240</t>
  </si>
  <si>
    <t>Иные закупки товаров,работ и услуг для обеспечения государственных(муниципальных) нужд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</si>
  <si>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</si>
  <si>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</si>
  <si>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730</t>
  </si>
  <si>
    <t>Обслуживание муниципального долга</t>
  </si>
  <si>
    <t>в том числе средства вышестоящих бюджетов</t>
  </si>
  <si>
    <t>Муниципальная программа "Комплексное развитие систем коммунальной инфраструктуры на территории муниципального района Волжский" на 2014-2020 годы</t>
  </si>
  <si>
    <t>Муниципальная программа муниципального района Волжский Самарской области по противодействию незаконному обороту наркотических средств, профилактике наркомании, лечению и реабилитации наркозависимой части населения на 2015-2017 годы</t>
  </si>
  <si>
    <t>Муниципальная программа муниципального района Волжский Самарской области "Дети Волжского района" на 2014-2016 годы</t>
  </si>
  <si>
    <t>540</t>
  </si>
  <si>
    <t>Иные межбюджетные трансферты</t>
  </si>
  <si>
    <t>Муниципальная программа «Устойчивое развитие сельских территорий муниципального района Волжский Самарской области на 2014-2017 годы и на период до 2020 года»</t>
  </si>
  <si>
    <t>Непрограммные направления расходов местного бюджета в области общегосударственных вопросов, национальной обороны, национальной безопасности и правоохранительной деятельности, а также в сфере средств массовой информации, обслуживания муниципального долга и межбюджетных трансфертов</t>
  </si>
  <si>
    <t>850</t>
  </si>
  <si>
    <t>Уплата налогов, сборов и иных платежей</t>
  </si>
  <si>
    <t>Непрограммные направления расходов местного бюджета в области национальной экономики</t>
  </si>
  <si>
    <t>Непрограммные направления расходов местного бюджета в сфере образования</t>
  </si>
  <si>
    <t>Прочие межбюджетные трансферты общего характера</t>
  </si>
  <si>
    <t>610</t>
  </si>
  <si>
    <t>Субсидии бюджетным учреждениям</t>
  </si>
  <si>
    <t>Непрограммные направления расходов местного бюджета в области культуры и кинематографии</t>
  </si>
  <si>
    <t>Непрограммные направления расходов местного бюджета в сфере физической культуры и спорта</t>
  </si>
  <si>
    <t>320</t>
  </si>
  <si>
    <t>Непрограммные направления расходов местного бюджета в сфере социальной политики</t>
  </si>
  <si>
    <t>Непрограммные направления расходов местного бюджета в сфере охраны окружающей среды</t>
  </si>
  <si>
    <t>Охрана семьи и детства</t>
  </si>
  <si>
    <t>Непрограммные направления расходов местного бюджета в сфере жилищно-коммунального хозяйства</t>
  </si>
  <si>
    <t>830</t>
  </si>
  <si>
    <t>Исполнение судебных актов</t>
  </si>
  <si>
    <t>Обеспечение проведения выборов и референдумов</t>
  </si>
  <si>
    <t>880</t>
  </si>
  <si>
    <t>Специальные расходы</t>
  </si>
  <si>
    <t>450</t>
  </si>
  <si>
    <t>Бюджетные инвестиции иным юридическим лицам</t>
  </si>
  <si>
    <t>Жилищное хозяйство</t>
  </si>
  <si>
    <t>Благоустройство</t>
  </si>
  <si>
    <t>410</t>
  </si>
  <si>
    <t>Бюджетные инвестиции</t>
  </si>
  <si>
    <t>Муниципальная программа "Стимулирование развития жилищного строительства на территории муниципального района Волжский Самарской области" на 2015-2020 годы</t>
  </si>
  <si>
    <t>Муниципальное казенное учреждение "Финансовое управление Администрации муниципального района Волжский Самарской области"</t>
  </si>
  <si>
    <t>Администрация муниципального района Волжский Самарской области</t>
  </si>
  <si>
    <t>Муниципальное казенное учреждение "Управление муниципального имущества и земельных отношений Администрации муниципального района Волжский Самарской области"</t>
  </si>
  <si>
    <t>Собрание Представителей Волжского района Самарской области</t>
  </si>
  <si>
    <t>Функционирование высшего должностного лица субъекта Российской Федерации и муниципального образования</t>
  </si>
  <si>
    <t>90 1 00 0000</t>
  </si>
  <si>
    <t>90 2 00 0000</t>
  </si>
  <si>
    <t>90 1 00 00000</t>
  </si>
  <si>
    <t>90 4 00 00000</t>
  </si>
  <si>
    <t>90 7 00 00000</t>
  </si>
  <si>
    <t>17 0 00 00000</t>
  </si>
  <si>
    <t>03 0 00 00000</t>
  </si>
  <si>
    <t>07 0 00 00000</t>
  </si>
  <si>
    <t>08 0 00 00000</t>
  </si>
  <si>
    <t>09 0 00 00000</t>
  </si>
  <si>
    <t>12 0 00 00000</t>
  </si>
  <si>
    <t>14 0 00 00000</t>
  </si>
  <si>
    <t>90 8 00 00000</t>
  </si>
  <si>
    <t>10 0 00 00000</t>
  </si>
  <si>
    <t>90 3 00 00000</t>
  </si>
  <si>
    <t>11 0 00 00000</t>
  </si>
  <si>
    <t>04 0 00 00000</t>
  </si>
  <si>
    <t>05 0 00 00000</t>
  </si>
  <si>
    <t>90 5 00 00000</t>
  </si>
  <si>
    <t>16 0 00 00000</t>
  </si>
  <si>
    <t>13 0 00 00000</t>
  </si>
  <si>
    <t>15 0 00 00000</t>
  </si>
  <si>
    <t>02 0 00 00000</t>
  </si>
  <si>
    <t>06 0 00 00000</t>
  </si>
  <si>
    <t>90 2 00 00000</t>
  </si>
  <si>
    <t>30 0 00 00000</t>
  </si>
  <si>
    <t>19 0 00 00000</t>
  </si>
  <si>
    <t>90 6 00 00000</t>
  </si>
  <si>
    <t>Судебная система</t>
  </si>
  <si>
    <t>Дополнительное образование</t>
  </si>
  <si>
    <t>Молодежная политика</t>
  </si>
  <si>
    <t>460</t>
  </si>
  <si>
    <t>муниципальное казённое учреждение "Управление физической культуры и спорта Администрации муниципального района Волжский Самарской области"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</si>
  <si>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</si>
  <si>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18 0 00 00000</t>
  </si>
  <si>
    <t>Муниципальное казённое учреждение "Управление культуры, туризма и молодёжной политики Администрации муниципального района Волжский Самарской области"</t>
  </si>
  <si>
    <t>35 0 00 00000</t>
  </si>
  <si>
    <t>01 0 00 00000</t>
  </si>
  <si>
    <t>Другие вопросы в области охраны окружающей среды</t>
  </si>
  <si>
    <t>Муниципальная программа "Противодействие коррупции в муниципальном районе Волжский Самарской области на 2018-2020 годы"</t>
  </si>
  <si>
    <t>Муниципальная программа "Профилактика правонарушений и обеспечение общественной безопасности в муниципальном районе Волжский Самарской области на 2018-2020 годы"</t>
  </si>
  <si>
    <t>ГРБС</t>
  </si>
  <si>
    <t>70 0 00 00000</t>
  </si>
  <si>
    <t>Муниципальная программа «Улучшение условий и охраны труда в муниципальном районе Волжский Самарской области на 2019-2021 годы»</t>
  </si>
  <si>
    <t>Амбулаторная помощь</t>
  </si>
  <si>
    <t>90 9 00 00000</t>
  </si>
  <si>
    <t>Непрограммные направления расходов местного бюджета в сфере здравоохранения</t>
  </si>
  <si>
    <t>Массовый спорт</t>
  </si>
  <si>
    <t>Дорожное хозяйство (дорожные фонды)</t>
  </si>
  <si>
    <t>360</t>
  </si>
  <si>
    <t>Иные выплаты населению</t>
  </si>
  <si>
    <t>Связь и информатика</t>
  </si>
  <si>
    <t>Муниципальная программа "Формирование комфортной городской среды на 2018-2024 годы" на территории муниципального района Волжский Самарской области</t>
  </si>
  <si>
    <t>44 0 00 00000</t>
  </si>
  <si>
    <t>Муниципальная программа "Переселение граждан из аварийного жилищного фонда на территории муниципального района Волжский Самарской области до 2025 года"</t>
  </si>
  <si>
    <t>Муниципальная программа муниципального района Волжский Самарской области "Развитие туризма на 2020-2022 годы"</t>
  </si>
  <si>
    <t>Муниципальная программа муниципального района Волжский Самарской области "Дети Волжского района" на 2020-2022 годы</t>
  </si>
  <si>
    <t>Муниципальная программа муниципального района Волжский Самарской области "Развитие культуры в Волжском районе" на 2020-2024 годы</t>
  </si>
  <si>
    <t>Муниципальная программа муниципального района Волжский Самарской области "Спорт - норма жизни" на 2020-2022 г.г. и на период до 2024 г."</t>
  </si>
  <si>
    <t>Муниципальная программа "Развитие малого и среднего предпринимательства в муниципальном районе Волжский Самарской области" на 2020-2024 годы</t>
  </si>
  <si>
    <t>Муниципальная Программа муниципального района Волжский Самарской области "Строительство, реконструкция и ремонт объектов образования на территории муниципального района Волжский Самарской области" на 2020-2022 годы</t>
  </si>
  <si>
    <t>Муниципальная программа «Комплексное развитие сельских территорий муниципального района Волжский Самарской области на 2020-2025»</t>
  </si>
  <si>
    <t>Другие вопросы в области жилищно-коммунального хозяйства</t>
  </si>
  <si>
    <t>Экологический контроль</t>
  </si>
  <si>
    <t>Пособия, компенсации и иные социальные выплаты гражданам, кроме публичных нормативных обязательств</t>
  </si>
  <si>
    <t>Ведомственная структура расходов  бюджета района на 2021 год</t>
  </si>
  <si>
    <t>Муниципальная Программа муниципального района Волжский Самарской области "Доступная среда" на 2021-2023 годы</t>
  </si>
  <si>
    <t>Муниципальная программа "Социальная поддержка граждан" на 2021-2023 годы</t>
  </si>
  <si>
    <t>Муниципальная программа муниципального района Волжский Самарской области "Молодой семье-доступное жилье" на 2016-2022 годы</t>
  </si>
  <si>
    <t>Муниципальная программа муниципального района Волжский Самарской области "Обеспечение пожарной безопасности образовательных учреждений муниципального района Волжский Самарской области на 2021-2023 годы"</t>
  </si>
  <si>
    <t>Муниципальная программа "Противодействие терроризму и экстремистской деятельности в муниципальном районе Волжский Самарской области на 2021-2025 годы"</t>
  </si>
  <si>
    <t>Муниципальная программа муниципального района Волжский Самарской области "Молодежь Волжского района" на 2021-2023 годы</t>
  </si>
  <si>
    <t>Муниципальная программа муниципального района Волжский Самарской области "Строительство, реконструкция и ремонт объектов образования на территории муниципального района Волжский Самарской области" на 2020-2022
 годы</t>
  </si>
  <si>
    <t>Муниципальная программа "Комплексное развитие системы коммунальной инфраструктуры муниципального района Волжский Самарской области" на 2021-2025 годы</t>
  </si>
  <si>
    <t>Муниципальная программа "Стимулирование развития жилищного строительства на территории муниципального района Волжский Самарской области" на 2021-2023 годы</t>
  </si>
  <si>
    <t>Муниципальная программа "Развитие сельского хозяйства и регулирования рынков сельскохозяйственной продукции, сырья и продовольствия муниципального района Волжский Самарской области на 2021-2025 годы"</t>
  </si>
  <si>
    <t>Муниципальная программа "Профилактика правонарушений и обеспечение общественной безопасности в муниципальном районе Волжский Самарской области на 2021-2025 годы"</t>
  </si>
  <si>
    <t xml:space="preserve">Муниципальная программа муниципального района Волжский Самарской области "Противодействие незаконному обороту наркотических средств, профилактика наркомании, лечение и реабилитация наркозависимой части населения муниципального района Волжский Самарской области на 2021-2025 годы" </t>
  </si>
  <si>
    <t>Муниципальная программа муниципального района Волжский Самарской области "Сохранение и популяризация музейного фонда и объектов культурного наследия, расположенных на территории муниципального района Волжский Самарской области" на 2021-2023 годы</t>
  </si>
  <si>
    <t>100</t>
  </si>
  <si>
    <t>200</t>
  </si>
  <si>
    <t>Закупка товаров, работ и услуг для государственных(муниципальных) нужд</t>
  </si>
  <si>
    <t>Капитальные вложения в объекты недвижимого имущества государственно(муниципальной)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</si>
  <si>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</si>
  <si>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</si>
  <si>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</si>
  <si>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600</t>
  </si>
  <si>
    <t>800</t>
  </si>
  <si>
    <t>Иные бюджетные ассигнования</t>
  </si>
  <si>
    <t>Социальное обеспечение и иные выплаты населению</t>
  </si>
  <si>
    <t>300</t>
  </si>
  <si>
    <t>500</t>
  </si>
  <si>
    <t>Межбюджетные трансферты</t>
  </si>
  <si>
    <t>Гражданская оборона</t>
  </si>
  <si>
    <t>4. Приложение 3 «Ведомственная структура расходов бюджета района на 2021 год» изложить в следующей редакции:</t>
  </si>
  <si>
    <t>Муниципальная программа "Безопасность дорожного движения в муниципальном районе Волжский Самарской области на 2021-2024 годы"</t>
  </si>
  <si>
    <t>Приложение 3</t>
  </si>
  <si>
    <t>к решению Собрания Представителей Волжского района Самарской области от 21.09.2021 № 64/18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</si>
</sst>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0"/>
    <numFmt numFmtId="166" formatCode="0.000"/>
    <numFmt numFmtId="167" formatCode="000000"/>
  </numFmts>
  <fonts count="19" x14ac:knownFonts="1"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8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b/>
      <sz val="14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name val="Times New Roman Cyr"/>
      <charset val="204"/>
    </font>
    <font>
      <sz val="12"/>
      <color rgb="FFFF0000"/>
      <name val="Times New Roman Cyr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ill="1"/>
    <xf numFmtId="49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wrapText="1"/>
    </xf>
    <xf numFmtId="0" fontId="5" fillId="0" borderId="0" xfId="0" applyFont="1" applyFill="1"/>
    <xf numFmtId="49" fontId="8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0" fontId="10" fillId="0" borderId="0" xfId="0" applyFont="1" applyFill="1"/>
    <xf numFmtId="0" fontId="14" fillId="0" borderId="0" xfId="0" applyFont="1" applyFill="1"/>
    <xf numFmtId="0" fontId="10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11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5" fontId="4" fillId="0" borderId="0" xfId="0" applyNumberFormat="1" applyFont="1" applyFill="1" applyBorder="1" applyAlignment="1" applyProtection="1">
      <alignment horizontal="right" vertical="top"/>
      <protection locked="0"/>
    </xf>
    <xf numFmtId="165" fontId="6" fillId="0" borderId="0" xfId="0" applyNumberFormat="1" applyFont="1" applyFill="1" applyBorder="1" applyAlignment="1">
      <alignment horizontal="right" vertical="top"/>
    </xf>
    <xf numFmtId="165" fontId="6" fillId="0" borderId="0" xfId="0" applyNumberFormat="1" applyFont="1" applyFill="1" applyBorder="1" applyAlignment="1" applyProtection="1">
      <alignment horizontal="right" vertical="top"/>
      <protection locked="0"/>
    </xf>
    <xf numFmtId="165" fontId="5" fillId="0" borderId="0" xfId="0" applyNumberFormat="1" applyFont="1" applyFill="1" applyAlignment="1">
      <alignment horizontal="right" vertical="top"/>
    </xf>
    <xf numFmtId="165" fontId="10" fillId="0" borderId="0" xfId="0" applyNumberFormat="1" applyFont="1" applyFill="1" applyAlignment="1">
      <alignment horizontal="right" vertical="top"/>
    </xf>
    <xf numFmtId="165" fontId="10" fillId="0" borderId="0" xfId="0" applyNumberFormat="1" applyFont="1" applyFill="1"/>
    <xf numFmtId="165" fontId="5" fillId="0" borderId="0" xfId="0" applyNumberFormat="1" applyFont="1" applyFill="1"/>
    <xf numFmtId="165" fontId="0" fillId="0" borderId="0" xfId="0" applyNumberFormat="1" applyFill="1"/>
    <xf numFmtId="0" fontId="2" fillId="0" borderId="0" xfId="0" applyFont="1" applyFill="1" applyAlignment="1">
      <alignment wrapText="1"/>
    </xf>
    <xf numFmtId="165" fontId="6" fillId="0" borderId="0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Fill="1"/>
    <xf numFmtId="49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wrapText="1"/>
    </xf>
    <xf numFmtId="165" fontId="8" fillId="0" borderId="0" xfId="0" applyNumberFormat="1" applyFont="1" applyFill="1" applyBorder="1" applyAlignment="1">
      <alignment horizontal="right" vertical="top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165" fontId="9" fillId="0" borderId="0" xfId="0" applyNumberFormat="1" applyFont="1" applyFill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center" shrinkToFit="1"/>
    </xf>
    <xf numFmtId="165" fontId="6" fillId="0" borderId="0" xfId="0" applyNumberFormat="1" applyFont="1" applyFill="1" applyBorder="1" applyAlignment="1" applyProtection="1">
      <alignment horizontal="right" vertical="center" shrinkToFit="1"/>
      <protection locked="0"/>
    </xf>
    <xf numFmtId="49" fontId="9" fillId="0" borderId="0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justify"/>
    </xf>
    <xf numFmtId="0" fontId="0" fillId="0" borderId="0" xfId="0" applyFill="1" applyAlignment="1">
      <alignment horizontal="center"/>
    </xf>
    <xf numFmtId="3" fontId="6" fillId="0" borderId="0" xfId="0" applyNumberFormat="1" applyFont="1" applyFill="1" applyAlignment="1"/>
    <xf numFmtId="0" fontId="5" fillId="0" borderId="0" xfId="0" applyFont="1" applyFill="1" applyAlignment="1"/>
    <xf numFmtId="0" fontId="0" fillId="0" borderId="0" xfId="0" applyFont="1" applyFill="1"/>
    <xf numFmtId="0" fontId="8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center" vertical="top"/>
    </xf>
    <xf numFmtId="0" fontId="9" fillId="0" borderId="0" xfId="0" applyFont="1" applyFill="1"/>
    <xf numFmtId="166" fontId="0" fillId="0" borderId="0" xfId="0" applyNumberFormat="1" applyFill="1"/>
    <xf numFmtId="165" fontId="0" fillId="0" borderId="0" xfId="0" applyNumberFormat="1" applyFont="1" applyFill="1"/>
    <xf numFmtId="166" fontId="0" fillId="0" borderId="0" xfId="0" applyNumberFormat="1" applyFont="1" applyFill="1"/>
    <xf numFmtId="49" fontId="16" fillId="0" borderId="0" xfId="0" applyNumberFormat="1" applyFont="1" applyFill="1" applyBorder="1" applyAlignment="1">
      <alignment horizontal="center" vertical="top"/>
    </xf>
    <xf numFmtId="49" fontId="17" fillId="0" borderId="0" xfId="0" applyNumberFormat="1" applyFont="1" applyFill="1" applyBorder="1" applyAlignment="1">
      <alignment horizontal="left" vertical="top" wrapText="1"/>
    </xf>
    <xf numFmtId="165" fontId="16" fillId="0" borderId="0" xfId="0" applyNumberFormat="1" applyFont="1" applyFill="1" applyBorder="1" applyAlignment="1" applyProtection="1">
      <alignment horizontal="right" vertical="top"/>
      <protection locked="0"/>
    </xf>
    <xf numFmtId="0" fontId="18" fillId="0" borderId="0" xfId="0" applyFont="1" applyFill="1"/>
    <xf numFmtId="0" fontId="15" fillId="0" borderId="0" xfId="0" applyFont="1" applyFill="1"/>
    <xf numFmtId="167" fontId="8" fillId="0" borderId="0" xfId="0" applyNumberFormat="1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wrapText="1"/>
    </xf>
    <xf numFmtId="0" fontId="7" fillId="0" borderId="4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4"/>
  <sheetViews>
    <sheetView tabSelected="1" topLeftCell="A2" zoomScale="80" zoomScaleNormal="80" workbookViewId="0">
      <selection activeCell="D3" sqref="D3:H3"/>
    </sheetView>
  </sheetViews>
  <sheetFormatPr defaultColWidth="9" defaultRowHeight="15.75" x14ac:dyDescent="0.25"/>
  <cols>
    <col min="1" max="1" width="7.875" style="1" customWidth="1"/>
    <col min="2" max="2" width="51.875" style="1" customWidth="1"/>
    <col min="3" max="3" width="3.875" style="41" customWidth="1"/>
    <col min="4" max="4" width="4.375" style="41" customWidth="1"/>
    <col min="5" max="5" width="14.5" style="41" bestFit="1" customWidth="1"/>
    <col min="6" max="6" width="4.75" style="17" customWidth="1"/>
    <col min="7" max="7" width="18.625" style="1" bestFit="1" customWidth="1"/>
    <col min="8" max="8" width="18.125" style="26" customWidth="1"/>
    <col min="9" max="10" width="12.375" style="1" bestFit="1" customWidth="1"/>
    <col min="11" max="11" width="10.375" style="1" bestFit="1" customWidth="1"/>
    <col min="12" max="16384" width="9" style="1"/>
  </cols>
  <sheetData>
    <row r="1" spans="1:8" ht="18.75" hidden="1" x14ac:dyDescent="0.3">
      <c r="A1" s="59" t="s">
        <v>192</v>
      </c>
      <c r="B1" s="59"/>
      <c r="C1" s="59"/>
      <c r="D1" s="59"/>
      <c r="E1" s="59"/>
      <c r="F1" s="59"/>
      <c r="G1" s="59"/>
      <c r="H1" s="59"/>
    </row>
    <row r="2" spans="1:8" ht="18.75" x14ac:dyDescent="0.3">
      <c r="D2" s="43" t="s">
        <v>194</v>
      </c>
      <c r="E2" s="43"/>
      <c r="F2" s="42"/>
      <c r="G2" s="42"/>
      <c r="H2" s="25"/>
    </row>
    <row r="3" spans="1:8" ht="42.75" customHeight="1" x14ac:dyDescent="0.3">
      <c r="D3" s="60" t="s">
        <v>195</v>
      </c>
      <c r="E3" s="60"/>
      <c r="F3" s="60"/>
      <c r="G3" s="60"/>
      <c r="H3" s="60"/>
    </row>
    <row r="4" spans="1:8" s="27" customFormat="1" ht="18.75" x14ac:dyDescent="0.2">
      <c r="A4" s="61" t="s">
        <v>163</v>
      </c>
      <c r="B4" s="61"/>
      <c r="C4" s="61"/>
      <c r="D4" s="61"/>
      <c r="E4" s="61"/>
      <c r="F4" s="61"/>
      <c r="G4" s="61"/>
      <c r="H4" s="61"/>
    </row>
    <row r="5" spans="1:8" s="27" customFormat="1" ht="16.5" x14ac:dyDescent="0.2">
      <c r="A5" s="66" t="s">
        <v>139</v>
      </c>
      <c r="B5" s="68" t="s">
        <v>24</v>
      </c>
      <c r="C5" s="70" t="s">
        <v>12</v>
      </c>
      <c r="D5" s="70" t="s">
        <v>13</v>
      </c>
      <c r="E5" s="70" t="s">
        <v>25</v>
      </c>
      <c r="F5" s="62" t="s">
        <v>26</v>
      </c>
      <c r="G5" s="64" t="s">
        <v>27</v>
      </c>
      <c r="H5" s="65"/>
    </row>
    <row r="6" spans="1:8" s="27" customFormat="1" ht="66" x14ac:dyDescent="0.25">
      <c r="A6" s="67"/>
      <c r="B6" s="69"/>
      <c r="C6" s="71"/>
      <c r="D6" s="71"/>
      <c r="E6" s="71"/>
      <c r="F6" s="63"/>
      <c r="G6" s="58" t="s">
        <v>39</v>
      </c>
      <c r="H6" s="57" t="s">
        <v>59</v>
      </c>
    </row>
    <row r="7" spans="1:8" ht="66" x14ac:dyDescent="0.25">
      <c r="A7" s="2" t="s">
        <v>35</v>
      </c>
      <c r="B7" s="6" t="s">
        <v>93</v>
      </c>
      <c r="C7" s="2"/>
      <c r="D7" s="2"/>
      <c r="E7" s="3"/>
      <c r="F7" s="2"/>
      <c r="G7" s="19">
        <f>G8+G13+G25+G16+G19+G22+G28</f>
        <v>65280.642</v>
      </c>
      <c r="H7" s="19">
        <f>H8+H13+H25+H16+H19+H22+H28</f>
        <v>3033</v>
      </c>
    </row>
    <row r="8" spans="1:8" ht="49.5" x14ac:dyDescent="0.25">
      <c r="A8" s="4"/>
      <c r="B8" s="7" t="s">
        <v>20</v>
      </c>
      <c r="C8" s="4" t="s">
        <v>0</v>
      </c>
      <c r="D8" s="4" t="s">
        <v>7</v>
      </c>
      <c r="E8" s="4"/>
      <c r="F8" s="4"/>
      <c r="G8" s="32">
        <f>G9</f>
        <v>14812.642</v>
      </c>
      <c r="H8" s="32">
        <f>H9</f>
        <v>0</v>
      </c>
    </row>
    <row r="9" spans="1:8" ht="99" x14ac:dyDescent="0.25">
      <c r="A9" s="4"/>
      <c r="B9" s="45" t="s">
        <v>66</v>
      </c>
      <c r="C9" s="4" t="s">
        <v>0</v>
      </c>
      <c r="D9" s="4" t="s">
        <v>7</v>
      </c>
      <c r="E9" s="4" t="s">
        <v>100</v>
      </c>
      <c r="F9" s="4"/>
      <c r="G9" s="20">
        <f>G10+G11+G12</f>
        <v>14812.642</v>
      </c>
      <c r="H9" s="20">
        <f>H10+H11+H12</f>
        <v>0</v>
      </c>
    </row>
    <row r="10" spans="1:8" ht="82.5" x14ac:dyDescent="0.25">
      <c r="A10" s="4"/>
      <c r="B10" s="9" t="s">
        <v>182</v>
      </c>
      <c r="C10" s="4" t="s">
        <v>0</v>
      </c>
      <c r="D10" s="4" t="s">
        <v>7</v>
      </c>
      <c r="E10" s="4" t="s">
        <v>100</v>
      </c>
      <c r="F10" s="4" t="s">
        <v>177</v>
      </c>
      <c r="G10" s="32">
        <v>12841.642</v>
      </c>
      <c r="H10" s="21"/>
    </row>
    <row r="11" spans="1:8" ht="33" x14ac:dyDescent="0.25">
      <c r="A11" s="4"/>
      <c r="B11" s="7" t="s">
        <v>179</v>
      </c>
      <c r="C11" s="4" t="s">
        <v>0</v>
      </c>
      <c r="D11" s="4" t="s">
        <v>7</v>
      </c>
      <c r="E11" s="4" t="s">
        <v>100</v>
      </c>
      <c r="F11" s="4" t="s">
        <v>178</v>
      </c>
      <c r="G11" s="32">
        <v>1970</v>
      </c>
      <c r="H11" s="21"/>
    </row>
    <row r="12" spans="1:8" ht="18.75" x14ac:dyDescent="0.25">
      <c r="A12" s="4"/>
      <c r="B12" s="7" t="s">
        <v>186</v>
      </c>
      <c r="C12" s="4" t="s">
        <v>0</v>
      </c>
      <c r="D12" s="4" t="s">
        <v>7</v>
      </c>
      <c r="E12" s="4" t="s">
        <v>100</v>
      </c>
      <c r="F12" s="4" t="s">
        <v>185</v>
      </c>
      <c r="G12" s="32">
        <v>1</v>
      </c>
      <c r="H12" s="21"/>
    </row>
    <row r="13" spans="1:8" ht="18.75" x14ac:dyDescent="0.25">
      <c r="A13" s="4"/>
      <c r="B13" s="7" t="s">
        <v>33</v>
      </c>
      <c r="C13" s="4" t="s">
        <v>0</v>
      </c>
      <c r="D13" s="4" t="s">
        <v>10</v>
      </c>
      <c r="E13" s="4"/>
      <c r="F13" s="33"/>
      <c r="G13" s="32">
        <f>G14</f>
        <v>500</v>
      </c>
      <c r="H13" s="32">
        <f>H14</f>
        <v>0</v>
      </c>
    </row>
    <row r="14" spans="1:8" ht="99" x14ac:dyDescent="0.25">
      <c r="A14" s="4"/>
      <c r="B14" s="45" t="s">
        <v>66</v>
      </c>
      <c r="C14" s="4" t="s">
        <v>0</v>
      </c>
      <c r="D14" s="4" t="s">
        <v>10</v>
      </c>
      <c r="E14" s="4" t="s">
        <v>100</v>
      </c>
      <c r="F14" s="4"/>
      <c r="G14" s="20">
        <f>G15</f>
        <v>500</v>
      </c>
      <c r="H14" s="20">
        <f>H15</f>
        <v>0</v>
      </c>
    </row>
    <row r="15" spans="1:8" ht="18.75" x14ac:dyDescent="0.3">
      <c r="A15" s="8"/>
      <c r="B15" s="7" t="s">
        <v>186</v>
      </c>
      <c r="C15" s="4" t="s">
        <v>0</v>
      </c>
      <c r="D15" s="4" t="s">
        <v>10</v>
      </c>
      <c r="E15" s="4" t="s">
        <v>100</v>
      </c>
      <c r="F15" s="4" t="s">
        <v>185</v>
      </c>
      <c r="G15" s="34">
        <v>500</v>
      </c>
      <c r="H15" s="22"/>
    </row>
    <row r="16" spans="1:8" ht="33" hidden="1" x14ac:dyDescent="0.25">
      <c r="A16" s="4"/>
      <c r="B16" s="9" t="s">
        <v>38</v>
      </c>
      <c r="C16" s="35" t="s">
        <v>4</v>
      </c>
      <c r="D16" s="35" t="s">
        <v>8</v>
      </c>
      <c r="E16" s="35"/>
      <c r="F16" s="35"/>
      <c r="G16" s="36">
        <f>G17</f>
        <v>0</v>
      </c>
      <c r="H16" s="36">
        <f>H17</f>
        <v>0</v>
      </c>
    </row>
    <row r="17" spans="1:8" ht="33" hidden="1" x14ac:dyDescent="0.25">
      <c r="A17" s="4"/>
      <c r="B17" s="9" t="s">
        <v>70</v>
      </c>
      <c r="C17" s="4" t="s">
        <v>4</v>
      </c>
      <c r="D17" s="4" t="s">
        <v>8</v>
      </c>
      <c r="E17" s="4" t="s">
        <v>102</v>
      </c>
      <c r="F17" s="4"/>
      <c r="G17" s="20">
        <f>G18</f>
        <v>0</v>
      </c>
      <c r="H17" s="20">
        <f>H18</f>
        <v>0</v>
      </c>
    </row>
    <row r="18" spans="1:8" ht="33" hidden="1" x14ac:dyDescent="0.25">
      <c r="A18" s="4"/>
      <c r="B18" s="7" t="s">
        <v>54</v>
      </c>
      <c r="C18" s="4" t="s">
        <v>4</v>
      </c>
      <c r="D18" s="4" t="s">
        <v>8</v>
      </c>
      <c r="E18" s="4" t="s">
        <v>102</v>
      </c>
      <c r="F18" s="4" t="s">
        <v>53</v>
      </c>
      <c r="G18" s="21"/>
      <c r="H18" s="21"/>
    </row>
    <row r="19" spans="1:8" ht="18.75" x14ac:dyDescent="0.25">
      <c r="A19" s="4"/>
      <c r="B19" s="7" t="s">
        <v>44</v>
      </c>
      <c r="C19" s="4" t="s">
        <v>32</v>
      </c>
      <c r="D19" s="4" t="s">
        <v>2</v>
      </c>
      <c r="E19" s="4"/>
      <c r="F19" s="4"/>
      <c r="G19" s="21">
        <f>G20</f>
        <v>4735</v>
      </c>
      <c r="H19" s="21">
        <f>H20</f>
        <v>0</v>
      </c>
    </row>
    <row r="20" spans="1:8" ht="99" x14ac:dyDescent="0.25">
      <c r="A20" s="4"/>
      <c r="B20" s="45" t="s">
        <v>66</v>
      </c>
      <c r="C20" s="4" t="s">
        <v>32</v>
      </c>
      <c r="D20" s="4" t="s">
        <v>2</v>
      </c>
      <c r="E20" s="4" t="s">
        <v>100</v>
      </c>
      <c r="F20" s="4"/>
      <c r="G20" s="21">
        <f>G21</f>
        <v>4735</v>
      </c>
      <c r="H20" s="21">
        <f>H21</f>
        <v>0</v>
      </c>
    </row>
    <row r="21" spans="1:8" ht="33" x14ac:dyDescent="0.25">
      <c r="A21" s="4"/>
      <c r="B21" s="7" t="s">
        <v>179</v>
      </c>
      <c r="C21" s="4" t="s">
        <v>32</v>
      </c>
      <c r="D21" s="4" t="s">
        <v>2</v>
      </c>
      <c r="E21" s="4" t="s">
        <v>100</v>
      </c>
      <c r="F21" s="4" t="s">
        <v>185</v>
      </c>
      <c r="G21" s="21">
        <v>4735</v>
      </c>
      <c r="H21" s="21"/>
    </row>
    <row r="22" spans="1:8" ht="33" hidden="1" x14ac:dyDescent="0.25">
      <c r="A22" s="4"/>
      <c r="B22" s="7" t="s">
        <v>45</v>
      </c>
      <c r="C22" s="4" t="s">
        <v>43</v>
      </c>
      <c r="D22" s="4" t="s">
        <v>0</v>
      </c>
      <c r="E22" s="4"/>
      <c r="F22" s="4"/>
      <c r="G22" s="21">
        <f>G23</f>
        <v>0</v>
      </c>
      <c r="H22" s="21">
        <f>H23</f>
        <v>0</v>
      </c>
    </row>
    <row r="23" spans="1:8" ht="99" hidden="1" x14ac:dyDescent="0.25">
      <c r="A23" s="4"/>
      <c r="B23" s="45" t="s">
        <v>66</v>
      </c>
      <c r="C23" s="4" t="s">
        <v>43</v>
      </c>
      <c r="D23" s="4" t="s">
        <v>0</v>
      </c>
      <c r="E23" s="4" t="s">
        <v>100</v>
      </c>
      <c r="F23" s="4"/>
      <c r="G23" s="21">
        <f>G24</f>
        <v>0</v>
      </c>
      <c r="H23" s="21">
        <f>H24</f>
        <v>0</v>
      </c>
    </row>
    <row r="24" spans="1:8" ht="18.75" hidden="1" x14ac:dyDescent="0.25">
      <c r="A24" s="4"/>
      <c r="B24" s="7" t="s">
        <v>58</v>
      </c>
      <c r="C24" s="4" t="s">
        <v>43</v>
      </c>
      <c r="D24" s="4" t="s">
        <v>0</v>
      </c>
      <c r="E24" s="4" t="s">
        <v>100</v>
      </c>
      <c r="F24" s="4" t="s">
        <v>57</v>
      </c>
      <c r="G24" s="21">
        <v>0</v>
      </c>
      <c r="H24" s="21"/>
    </row>
    <row r="25" spans="1:8" ht="33" x14ac:dyDescent="0.3">
      <c r="A25" s="8"/>
      <c r="B25" s="37" t="s">
        <v>30</v>
      </c>
      <c r="C25" s="4" t="s">
        <v>5</v>
      </c>
      <c r="D25" s="4" t="s">
        <v>0</v>
      </c>
      <c r="E25" s="4"/>
      <c r="F25" s="4"/>
      <c r="G25" s="38">
        <f>G26</f>
        <v>45233</v>
      </c>
      <c r="H25" s="38">
        <f>H26</f>
        <v>3033</v>
      </c>
    </row>
    <row r="26" spans="1:8" ht="99" x14ac:dyDescent="0.3">
      <c r="A26" s="8"/>
      <c r="B26" s="45" t="s">
        <v>66</v>
      </c>
      <c r="C26" s="4" t="s">
        <v>5</v>
      </c>
      <c r="D26" s="4" t="s">
        <v>0</v>
      </c>
      <c r="E26" s="4" t="s">
        <v>100</v>
      </c>
      <c r="F26" s="4"/>
      <c r="G26" s="20">
        <f>G27</f>
        <v>45233</v>
      </c>
      <c r="H26" s="20">
        <f>H27</f>
        <v>3033</v>
      </c>
    </row>
    <row r="27" spans="1:8" ht="18.75" x14ac:dyDescent="0.3">
      <c r="A27" s="8"/>
      <c r="B27" s="39" t="s">
        <v>190</v>
      </c>
      <c r="C27" s="4" t="s">
        <v>5</v>
      </c>
      <c r="D27" s="4" t="s">
        <v>0</v>
      </c>
      <c r="E27" s="4" t="s">
        <v>100</v>
      </c>
      <c r="F27" s="4" t="s">
        <v>189</v>
      </c>
      <c r="G27" s="38">
        <v>45233</v>
      </c>
      <c r="H27" s="22">
        <v>3033</v>
      </c>
    </row>
    <row r="28" spans="1:8" ht="18.75" hidden="1" x14ac:dyDescent="0.3">
      <c r="A28" s="8"/>
      <c r="B28" s="39" t="s">
        <v>71</v>
      </c>
      <c r="C28" s="4" t="s">
        <v>5</v>
      </c>
      <c r="D28" s="4" t="s">
        <v>1</v>
      </c>
      <c r="E28" s="4"/>
      <c r="F28" s="4"/>
      <c r="G28" s="38">
        <f>G29</f>
        <v>0</v>
      </c>
      <c r="H28" s="22">
        <f>H29</f>
        <v>0</v>
      </c>
    </row>
    <row r="29" spans="1:8" ht="99" hidden="1" x14ac:dyDescent="0.3">
      <c r="A29" s="8"/>
      <c r="B29" s="45" t="s">
        <v>66</v>
      </c>
      <c r="C29" s="4" t="s">
        <v>5</v>
      </c>
      <c r="D29" s="4" t="s">
        <v>1</v>
      </c>
      <c r="E29" s="4" t="s">
        <v>100</v>
      </c>
      <c r="F29" s="4"/>
      <c r="G29" s="38">
        <f>G30</f>
        <v>0</v>
      </c>
      <c r="H29" s="22">
        <f>H30</f>
        <v>0</v>
      </c>
    </row>
    <row r="30" spans="1:8" ht="18.75" hidden="1" x14ac:dyDescent="0.3">
      <c r="A30" s="8"/>
      <c r="B30" s="39" t="s">
        <v>64</v>
      </c>
      <c r="C30" s="4" t="s">
        <v>5</v>
      </c>
      <c r="D30" s="4" t="s">
        <v>1</v>
      </c>
      <c r="E30" s="4" t="s">
        <v>100</v>
      </c>
      <c r="F30" s="4" t="s">
        <v>63</v>
      </c>
      <c r="G30" s="38">
        <v>0</v>
      </c>
      <c r="H30" s="22"/>
    </row>
    <row r="31" spans="1:8" ht="33" x14ac:dyDescent="0.25">
      <c r="A31" s="2" t="s">
        <v>31</v>
      </c>
      <c r="B31" s="6" t="s">
        <v>96</v>
      </c>
      <c r="C31" s="3"/>
      <c r="D31" s="3"/>
      <c r="E31" s="3"/>
      <c r="F31" s="2"/>
      <c r="G31" s="19">
        <f>G32+G37</f>
        <v>4770.3459999999995</v>
      </c>
      <c r="H31" s="19">
        <f>H32</f>
        <v>0</v>
      </c>
    </row>
    <row r="32" spans="1:8" ht="66" x14ac:dyDescent="0.25">
      <c r="A32" s="4"/>
      <c r="B32" s="9" t="s">
        <v>14</v>
      </c>
      <c r="C32" s="5" t="s">
        <v>0</v>
      </c>
      <c r="D32" s="5" t="s">
        <v>1</v>
      </c>
      <c r="E32" s="4"/>
      <c r="F32" s="4"/>
      <c r="G32" s="20">
        <f>G33</f>
        <v>3193.1659999999993</v>
      </c>
      <c r="H32" s="20">
        <f>H33</f>
        <v>0</v>
      </c>
    </row>
    <row r="33" spans="1:10" ht="99" x14ac:dyDescent="0.25">
      <c r="A33" s="4"/>
      <c r="B33" s="45" t="s">
        <v>66</v>
      </c>
      <c r="C33" s="5" t="s">
        <v>0</v>
      </c>
      <c r="D33" s="5" t="s">
        <v>1</v>
      </c>
      <c r="E33" s="4" t="s">
        <v>100</v>
      </c>
      <c r="F33" s="4"/>
      <c r="G33" s="20">
        <f>G34+G35+G36</f>
        <v>3193.1659999999993</v>
      </c>
      <c r="H33" s="20">
        <f>H34</f>
        <v>0</v>
      </c>
    </row>
    <row r="34" spans="1:10" ht="82.5" x14ac:dyDescent="0.25">
      <c r="A34" s="4"/>
      <c r="B34" s="9" t="s">
        <v>182</v>
      </c>
      <c r="C34" s="5" t="s">
        <v>0</v>
      </c>
      <c r="D34" s="5" t="s">
        <v>1</v>
      </c>
      <c r="E34" s="4" t="s">
        <v>100</v>
      </c>
      <c r="F34" s="4" t="s">
        <v>177</v>
      </c>
      <c r="G34" s="20">
        <f>4189.346-1577.18</f>
        <v>2612.1659999999993</v>
      </c>
      <c r="H34" s="28"/>
    </row>
    <row r="35" spans="1:10" ht="33" x14ac:dyDescent="0.25">
      <c r="A35" s="4"/>
      <c r="B35" s="7" t="s">
        <v>179</v>
      </c>
      <c r="C35" s="5" t="s">
        <v>0</v>
      </c>
      <c r="D35" s="5" t="s">
        <v>1</v>
      </c>
      <c r="E35" s="4" t="s">
        <v>100</v>
      </c>
      <c r="F35" s="4" t="s">
        <v>178</v>
      </c>
      <c r="G35" s="20">
        <v>580</v>
      </c>
      <c r="H35" s="28"/>
    </row>
    <row r="36" spans="1:10" ht="18.75" x14ac:dyDescent="0.25">
      <c r="A36" s="4"/>
      <c r="B36" s="7" t="s">
        <v>186</v>
      </c>
      <c r="C36" s="5" t="s">
        <v>0</v>
      </c>
      <c r="D36" s="5" t="s">
        <v>1</v>
      </c>
      <c r="E36" s="4" t="s">
        <v>98</v>
      </c>
      <c r="F36" s="4" t="s">
        <v>185</v>
      </c>
      <c r="G36" s="20">
        <v>1</v>
      </c>
      <c r="H36" s="28"/>
    </row>
    <row r="37" spans="1:10" ht="49.5" x14ac:dyDescent="0.25">
      <c r="A37" s="4"/>
      <c r="B37" s="7" t="s">
        <v>20</v>
      </c>
      <c r="C37" s="4" t="s">
        <v>0</v>
      </c>
      <c r="D37" s="4" t="s">
        <v>7</v>
      </c>
      <c r="E37" s="4"/>
      <c r="F37" s="4"/>
      <c r="G37" s="32">
        <f>G38</f>
        <v>1577.18</v>
      </c>
      <c r="H37" s="32">
        <f>H38</f>
        <v>0</v>
      </c>
    </row>
    <row r="38" spans="1:10" ht="99" x14ac:dyDescent="0.25">
      <c r="A38" s="4"/>
      <c r="B38" s="45" t="s">
        <v>66</v>
      </c>
      <c r="C38" s="4" t="s">
        <v>0</v>
      </c>
      <c r="D38" s="4" t="s">
        <v>7</v>
      </c>
      <c r="E38" s="4" t="s">
        <v>100</v>
      </c>
      <c r="F38" s="4"/>
      <c r="G38" s="20">
        <f>G39</f>
        <v>1577.18</v>
      </c>
      <c r="H38" s="20">
        <f>H39</f>
        <v>0</v>
      </c>
    </row>
    <row r="39" spans="1:10" ht="82.5" x14ac:dyDescent="0.25">
      <c r="A39" s="4"/>
      <c r="B39" s="9" t="s">
        <v>182</v>
      </c>
      <c r="C39" s="4" t="s">
        <v>0</v>
      </c>
      <c r="D39" s="4" t="s">
        <v>7</v>
      </c>
      <c r="E39" s="4" t="s">
        <v>100</v>
      </c>
      <c r="F39" s="4" t="s">
        <v>177</v>
      </c>
      <c r="G39" s="32">
        <v>1577.18</v>
      </c>
      <c r="H39" s="21"/>
    </row>
    <row r="40" spans="1:10" ht="66" x14ac:dyDescent="0.25">
      <c r="A40" s="2" t="s">
        <v>40</v>
      </c>
      <c r="B40" s="6" t="s">
        <v>133</v>
      </c>
      <c r="C40" s="3"/>
      <c r="D40" s="3"/>
      <c r="E40" s="3"/>
      <c r="F40" s="2"/>
      <c r="G40" s="19">
        <f>G47+G50+G61+G74+G41+G79</f>
        <v>127285.424</v>
      </c>
      <c r="H40" s="19">
        <f>H47+H50+H61+H74+H41</f>
        <v>1116.9000000000001</v>
      </c>
      <c r="J40" s="26"/>
    </row>
    <row r="41" spans="1:10" s="47" customFormat="1" ht="18.75" x14ac:dyDescent="0.25">
      <c r="A41" s="46"/>
      <c r="B41" s="10" t="s">
        <v>28</v>
      </c>
      <c r="C41" s="4" t="s">
        <v>3</v>
      </c>
      <c r="D41" s="4" t="s">
        <v>32</v>
      </c>
      <c r="E41" s="5"/>
      <c r="F41" s="4"/>
      <c r="G41" s="22">
        <f>G42+G44</f>
        <v>305</v>
      </c>
      <c r="H41" s="22">
        <f>H42</f>
        <v>0</v>
      </c>
    </row>
    <row r="42" spans="1:10" s="47" customFormat="1" ht="49.5" x14ac:dyDescent="0.25">
      <c r="A42" s="46"/>
      <c r="B42" s="10" t="s">
        <v>153</v>
      </c>
      <c r="C42" s="4" t="s">
        <v>3</v>
      </c>
      <c r="D42" s="4" t="s">
        <v>32</v>
      </c>
      <c r="E42" s="5" t="s">
        <v>103</v>
      </c>
      <c r="F42" s="4"/>
      <c r="G42" s="22">
        <f>G43</f>
        <v>305</v>
      </c>
      <c r="H42" s="22">
        <f>H43</f>
        <v>0</v>
      </c>
    </row>
    <row r="43" spans="1:10" s="47" customFormat="1" ht="33" x14ac:dyDescent="0.25">
      <c r="A43" s="46"/>
      <c r="B43" s="9" t="s">
        <v>183</v>
      </c>
      <c r="C43" s="4" t="s">
        <v>3</v>
      </c>
      <c r="D43" s="4" t="s">
        <v>32</v>
      </c>
      <c r="E43" s="5" t="s">
        <v>103</v>
      </c>
      <c r="F43" s="4" t="s">
        <v>184</v>
      </c>
      <c r="G43" s="22">
        <v>305</v>
      </c>
      <c r="H43" s="22"/>
    </row>
    <row r="44" spans="1:10" s="47" customFormat="1" ht="49.5" hidden="1" x14ac:dyDescent="0.25">
      <c r="A44" s="46"/>
      <c r="B44" s="9" t="s">
        <v>141</v>
      </c>
      <c r="C44" s="4" t="s">
        <v>3</v>
      </c>
      <c r="D44" s="4" t="s">
        <v>32</v>
      </c>
      <c r="E44" s="5" t="s">
        <v>140</v>
      </c>
      <c r="F44" s="4"/>
      <c r="G44" s="22">
        <f>G46+G45</f>
        <v>0</v>
      </c>
      <c r="H44" s="22"/>
    </row>
    <row r="45" spans="1:10" s="47" customFormat="1" ht="33" hidden="1" x14ac:dyDescent="0.25">
      <c r="A45" s="46"/>
      <c r="B45" s="7" t="s">
        <v>54</v>
      </c>
      <c r="C45" s="4" t="s">
        <v>3</v>
      </c>
      <c r="D45" s="4" t="s">
        <v>32</v>
      </c>
      <c r="E45" s="5" t="s">
        <v>140</v>
      </c>
      <c r="F45" s="4" t="s">
        <v>53</v>
      </c>
      <c r="G45" s="22"/>
      <c r="H45" s="22"/>
    </row>
    <row r="46" spans="1:10" s="47" customFormat="1" ht="18.75" hidden="1" x14ac:dyDescent="0.25">
      <c r="A46" s="46"/>
      <c r="B46" s="9" t="s">
        <v>73</v>
      </c>
      <c r="C46" s="4" t="s">
        <v>3</v>
      </c>
      <c r="D46" s="4" t="s">
        <v>32</v>
      </c>
      <c r="E46" s="5" t="s">
        <v>140</v>
      </c>
      <c r="F46" s="4" t="s">
        <v>72</v>
      </c>
      <c r="G46" s="22"/>
      <c r="H46" s="22"/>
    </row>
    <row r="47" spans="1:10" ht="18.75" x14ac:dyDescent="0.25">
      <c r="A47" s="4"/>
      <c r="B47" s="9" t="s">
        <v>127</v>
      </c>
      <c r="C47" s="4" t="s">
        <v>4</v>
      </c>
      <c r="D47" s="4" t="s">
        <v>1</v>
      </c>
      <c r="E47" s="5"/>
      <c r="F47" s="4"/>
      <c r="G47" s="21">
        <f>G48</f>
        <v>55285.065000000002</v>
      </c>
      <c r="H47" s="21">
        <f>H48</f>
        <v>0</v>
      </c>
    </row>
    <row r="48" spans="1:10" ht="33" x14ac:dyDescent="0.25">
      <c r="A48" s="4"/>
      <c r="B48" s="9" t="s">
        <v>70</v>
      </c>
      <c r="C48" s="4" t="s">
        <v>4</v>
      </c>
      <c r="D48" s="4" t="s">
        <v>1</v>
      </c>
      <c r="E48" s="5" t="s">
        <v>102</v>
      </c>
      <c r="F48" s="4"/>
      <c r="G48" s="20">
        <f>G49</f>
        <v>55285.065000000002</v>
      </c>
      <c r="H48" s="20">
        <f>H49</f>
        <v>0</v>
      </c>
    </row>
    <row r="49" spans="1:8" ht="33" x14ac:dyDescent="0.25">
      <c r="A49" s="4"/>
      <c r="B49" s="9" t="s">
        <v>183</v>
      </c>
      <c r="C49" s="4" t="s">
        <v>4</v>
      </c>
      <c r="D49" s="4" t="s">
        <v>1</v>
      </c>
      <c r="E49" s="5" t="s">
        <v>102</v>
      </c>
      <c r="F49" s="4" t="s">
        <v>184</v>
      </c>
      <c r="G49" s="21">
        <v>55285.065000000002</v>
      </c>
      <c r="H49" s="21"/>
    </row>
    <row r="50" spans="1:8" ht="18.75" x14ac:dyDescent="0.25">
      <c r="A50" s="4"/>
      <c r="B50" s="9" t="s">
        <v>128</v>
      </c>
      <c r="C50" s="4" t="s">
        <v>4</v>
      </c>
      <c r="D50" s="4" t="s">
        <v>4</v>
      </c>
      <c r="E50" s="5"/>
      <c r="F50" s="4"/>
      <c r="G50" s="21">
        <f>G51+G53+G57+G55</f>
        <v>12874.255999999999</v>
      </c>
      <c r="H50" s="21">
        <f>H51+H53+H57</f>
        <v>1016.9</v>
      </c>
    </row>
    <row r="51" spans="1:8" ht="49.5" x14ac:dyDescent="0.25">
      <c r="A51" s="4"/>
      <c r="B51" s="9" t="s">
        <v>169</v>
      </c>
      <c r="C51" s="4" t="s">
        <v>4</v>
      </c>
      <c r="D51" s="4" t="s">
        <v>4</v>
      </c>
      <c r="E51" s="5" t="s">
        <v>104</v>
      </c>
      <c r="F51" s="4"/>
      <c r="G51" s="20">
        <f>G52</f>
        <v>4213.9799999999996</v>
      </c>
      <c r="H51" s="20">
        <f>H52</f>
        <v>1016.9</v>
      </c>
    </row>
    <row r="52" spans="1:8" ht="33" x14ac:dyDescent="0.25">
      <c r="A52" s="4"/>
      <c r="B52" s="9" t="s">
        <v>183</v>
      </c>
      <c r="C52" s="4" t="s">
        <v>4</v>
      </c>
      <c r="D52" s="4" t="s">
        <v>4</v>
      </c>
      <c r="E52" s="5" t="s">
        <v>104</v>
      </c>
      <c r="F52" s="4" t="s">
        <v>184</v>
      </c>
      <c r="G52" s="21">
        <v>4213.9799999999996</v>
      </c>
      <c r="H52" s="21">
        <v>1016.9</v>
      </c>
    </row>
    <row r="53" spans="1:8" ht="115.5" x14ac:dyDescent="0.25">
      <c r="A53" s="4"/>
      <c r="B53" s="56" t="s">
        <v>175</v>
      </c>
      <c r="C53" s="4" t="s">
        <v>4</v>
      </c>
      <c r="D53" s="4" t="s">
        <v>4</v>
      </c>
      <c r="E53" s="5" t="s">
        <v>105</v>
      </c>
      <c r="F53" s="4"/>
      <c r="G53" s="21">
        <f>G54</f>
        <v>210</v>
      </c>
      <c r="H53" s="21">
        <f>H54</f>
        <v>0</v>
      </c>
    </row>
    <row r="54" spans="1:8" ht="33" x14ac:dyDescent="0.25">
      <c r="A54" s="4"/>
      <c r="B54" s="9" t="s">
        <v>183</v>
      </c>
      <c r="C54" s="4" t="s">
        <v>4</v>
      </c>
      <c r="D54" s="4" t="s">
        <v>4</v>
      </c>
      <c r="E54" s="5" t="s">
        <v>105</v>
      </c>
      <c r="F54" s="4" t="s">
        <v>184</v>
      </c>
      <c r="G54" s="21">
        <v>210</v>
      </c>
      <c r="H54" s="21"/>
    </row>
    <row r="55" spans="1:8" ht="56.25" x14ac:dyDescent="0.3">
      <c r="A55" s="4"/>
      <c r="B55" s="31" t="s">
        <v>154</v>
      </c>
      <c r="C55" s="4" t="s">
        <v>4</v>
      </c>
      <c r="D55" s="4" t="s">
        <v>4</v>
      </c>
      <c r="E55" s="5" t="s">
        <v>106</v>
      </c>
      <c r="F55" s="4"/>
      <c r="G55" s="21">
        <f>G56</f>
        <v>205</v>
      </c>
      <c r="H55" s="21">
        <f>H56</f>
        <v>0</v>
      </c>
    </row>
    <row r="56" spans="1:8" ht="33" x14ac:dyDescent="0.25">
      <c r="A56" s="4"/>
      <c r="B56" s="9" t="s">
        <v>183</v>
      </c>
      <c r="C56" s="4" t="s">
        <v>4</v>
      </c>
      <c r="D56" s="4" t="s">
        <v>4</v>
      </c>
      <c r="E56" s="5" t="s">
        <v>106</v>
      </c>
      <c r="F56" s="4" t="s">
        <v>184</v>
      </c>
      <c r="G56" s="21">
        <v>205</v>
      </c>
      <c r="H56" s="21"/>
    </row>
    <row r="57" spans="1:8" ht="33" x14ac:dyDescent="0.25">
      <c r="A57" s="4"/>
      <c r="B57" s="9" t="s">
        <v>70</v>
      </c>
      <c r="C57" s="4" t="s">
        <v>4</v>
      </c>
      <c r="D57" s="4" t="s">
        <v>4</v>
      </c>
      <c r="E57" s="5" t="s">
        <v>102</v>
      </c>
      <c r="F57" s="4"/>
      <c r="G57" s="20">
        <f>G58+G59+G60</f>
        <v>8245.2759999999998</v>
      </c>
      <c r="H57" s="20">
        <f>H58</f>
        <v>0</v>
      </c>
    </row>
    <row r="58" spans="1:8" ht="33" hidden="1" x14ac:dyDescent="0.25">
      <c r="A58" s="4"/>
      <c r="B58" s="7" t="s">
        <v>52</v>
      </c>
      <c r="C58" s="4" t="s">
        <v>4</v>
      </c>
      <c r="D58" s="4" t="s">
        <v>4</v>
      </c>
      <c r="E58" s="5" t="s">
        <v>102</v>
      </c>
      <c r="F58" s="4" t="s">
        <v>51</v>
      </c>
      <c r="G58" s="21">
        <v>0</v>
      </c>
      <c r="H58" s="21">
        <v>0</v>
      </c>
    </row>
    <row r="59" spans="1:8" ht="33" hidden="1" x14ac:dyDescent="0.25">
      <c r="A59" s="4"/>
      <c r="B59" s="7" t="s">
        <v>54</v>
      </c>
      <c r="C59" s="4" t="s">
        <v>4</v>
      </c>
      <c r="D59" s="4" t="s">
        <v>4</v>
      </c>
      <c r="E59" s="5" t="s">
        <v>102</v>
      </c>
      <c r="F59" s="4" t="s">
        <v>53</v>
      </c>
      <c r="G59" s="21"/>
      <c r="H59" s="21"/>
    </row>
    <row r="60" spans="1:8" ht="33" x14ac:dyDescent="0.25">
      <c r="A60" s="4"/>
      <c r="B60" s="9" t="s">
        <v>183</v>
      </c>
      <c r="C60" s="4" t="s">
        <v>4</v>
      </c>
      <c r="D60" s="4" t="s">
        <v>4</v>
      </c>
      <c r="E60" s="5" t="s">
        <v>102</v>
      </c>
      <c r="F60" s="4" t="s">
        <v>184</v>
      </c>
      <c r="G60" s="21">
        <v>8245.2759999999998</v>
      </c>
      <c r="H60" s="21"/>
    </row>
    <row r="61" spans="1:8" ht="18.75" x14ac:dyDescent="0.25">
      <c r="A61" s="4"/>
      <c r="B61" s="9" t="s">
        <v>22</v>
      </c>
      <c r="C61" s="4" t="s">
        <v>11</v>
      </c>
      <c r="D61" s="4" t="s">
        <v>0</v>
      </c>
      <c r="E61" s="5"/>
      <c r="F61" s="4"/>
      <c r="G61" s="21">
        <f>G64+G66+G68+G72+G70+G62</f>
        <v>53231.485000000001</v>
      </c>
      <c r="H61" s="21">
        <f>H64+H66+H68+H72+H70+H62</f>
        <v>100</v>
      </c>
    </row>
    <row r="62" spans="1:8" ht="82.5" hidden="1" x14ac:dyDescent="0.25">
      <c r="A62" s="4"/>
      <c r="B62" s="9" t="s">
        <v>61</v>
      </c>
      <c r="C62" s="4" t="s">
        <v>11</v>
      </c>
      <c r="D62" s="4" t="s">
        <v>0</v>
      </c>
      <c r="E62" s="5" t="s">
        <v>105</v>
      </c>
      <c r="F62" s="4"/>
      <c r="G62" s="21">
        <f>G63</f>
        <v>0</v>
      </c>
      <c r="H62" s="21"/>
    </row>
    <row r="63" spans="1:8" ht="18.75" hidden="1" x14ac:dyDescent="0.25">
      <c r="A63" s="4"/>
      <c r="B63" s="9" t="s">
        <v>73</v>
      </c>
      <c r="C63" s="4" t="s">
        <v>11</v>
      </c>
      <c r="D63" s="4" t="s">
        <v>0</v>
      </c>
      <c r="E63" s="5" t="s">
        <v>105</v>
      </c>
      <c r="F63" s="4" t="s">
        <v>72</v>
      </c>
      <c r="G63" s="21">
        <v>0</v>
      </c>
      <c r="H63" s="21"/>
    </row>
    <row r="64" spans="1:8" ht="56.25" x14ac:dyDescent="0.3">
      <c r="A64" s="4"/>
      <c r="B64" s="31" t="s">
        <v>154</v>
      </c>
      <c r="C64" s="4" t="s">
        <v>11</v>
      </c>
      <c r="D64" s="4" t="s">
        <v>0</v>
      </c>
      <c r="E64" s="5" t="s">
        <v>106</v>
      </c>
      <c r="F64" s="4"/>
      <c r="G64" s="21">
        <f>G65</f>
        <v>65</v>
      </c>
      <c r="H64" s="21">
        <f>H65</f>
        <v>0</v>
      </c>
    </row>
    <row r="65" spans="1:8" ht="33" x14ac:dyDescent="0.25">
      <c r="A65" s="4"/>
      <c r="B65" s="9" t="s">
        <v>183</v>
      </c>
      <c r="C65" s="4" t="s">
        <v>11</v>
      </c>
      <c r="D65" s="4" t="s">
        <v>0</v>
      </c>
      <c r="E65" s="5" t="s">
        <v>106</v>
      </c>
      <c r="F65" s="4" t="s">
        <v>184</v>
      </c>
      <c r="G65" s="21">
        <v>65</v>
      </c>
      <c r="H65" s="21"/>
    </row>
    <row r="66" spans="1:8" ht="49.5" x14ac:dyDescent="0.25">
      <c r="A66" s="4"/>
      <c r="B66" s="9" t="s">
        <v>155</v>
      </c>
      <c r="C66" s="4" t="s">
        <v>11</v>
      </c>
      <c r="D66" s="4" t="s">
        <v>0</v>
      </c>
      <c r="E66" s="5" t="s">
        <v>107</v>
      </c>
      <c r="F66" s="4"/>
      <c r="G66" s="21">
        <f>G67</f>
        <v>14195.800999999999</v>
      </c>
      <c r="H66" s="21">
        <f>H67</f>
        <v>100</v>
      </c>
    </row>
    <row r="67" spans="1:8" ht="33" x14ac:dyDescent="0.25">
      <c r="A67" s="4"/>
      <c r="B67" s="9" t="s">
        <v>183</v>
      </c>
      <c r="C67" s="4" t="s">
        <v>11</v>
      </c>
      <c r="D67" s="4" t="s">
        <v>0</v>
      </c>
      <c r="E67" s="5" t="s">
        <v>107</v>
      </c>
      <c r="F67" s="4" t="s">
        <v>184</v>
      </c>
      <c r="G67" s="21">
        <v>14195.800999999999</v>
      </c>
      <c r="H67" s="21">
        <v>100</v>
      </c>
    </row>
    <row r="68" spans="1:8" ht="66" x14ac:dyDescent="0.25">
      <c r="A68" s="4"/>
      <c r="B68" s="9" t="s">
        <v>168</v>
      </c>
      <c r="C68" s="4" t="s">
        <v>11</v>
      </c>
      <c r="D68" s="4" t="s">
        <v>0</v>
      </c>
      <c r="E68" s="5" t="s">
        <v>108</v>
      </c>
      <c r="F68" s="4"/>
      <c r="G68" s="21">
        <f>G69</f>
        <v>210</v>
      </c>
      <c r="H68" s="21">
        <f>H69</f>
        <v>0</v>
      </c>
    </row>
    <row r="69" spans="1:8" ht="33" x14ac:dyDescent="0.25">
      <c r="A69" s="4"/>
      <c r="B69" s="9" t="s">
        <v>183</v>
      </c>
      <c r="C69" s="4" t="s">
        <v>11</v>
      </c>
      <c r="D69" s="4" t="s">
        <v>0</v>
      </c>
      <c r="E69" s="5" t="s">
        <v>108</v>
      </c>
      <c r="F69" s="4" t="s">
        <v>184</v>
      </c>
      <c r="G69" s="21">
        <v>210</v>
      </c>
      <c r="H69" s="21"/>
    </row>
    <row r="70" spans="1:8" ht="99" x14ac:dyDescent="0.25">
      <c r="A70" s="4"/>
      <c r="B70" s="9" t="s">
        <v>176</v>
      </c>
      <c r="C70" s="4" t="s">
        <v>11</v>
      </c>
      <c r="D70" s="4" t="s">
        <v>0</v>
      </c>
      <c r="E70" s="5" t="s">
        <v>109</v>
      </c>
      <c r="F70" s="4"/>
      <c r="G70" s="21">
        <f>G71</f>
        <v>374</v>
      </c>
      <c r="H70" s="21">
        <f>H71</f>
        <v>0</v>
      </c>
    </row>
    <row r="71" spans="1:8" ht="33" x14ac:dyDescent="0.25">
      <c r="A71" s="4"/>
      <c r="B71" s="9" t="s">
        <v>183</v>
      </c>
      <c r="C71" s="4" t="s">
        <v>11</v>
      </c>
      <c r="D71" s="4" t="s">
        <v>0</v>
      </c>
      <c r="E71" s="5" t="s">
        <v>109</v>
      </c>
      <c r="F71" s="4" t="s">
        <v>184</v>
      </c>
      <c r="G71" s="21">
        <v>374</v>
      </c>
      <c r="H71" s="21"/>
    </row>
    <row r="72" spans="1:8" ht="33" x14ac:dyDescent="0.25">
      <c r="A72" s="4"/>
      <c r="B72" s="9" t="s">
        <v>74</v>
      </c>
      <c r="C72" s="4" t="s">
        <v>11</v>
      </c>
      <c r="D72" s="4" t="s">
        <v>0</v>
      </c>
      <c r="E72" s="5" t="s">
        <v>110</v>
      </c>
      <c r="F72" s="4"/>
      <c r="G72" s="20">
        <f>G73</f>
        <v>38386.684000000001</v>
      </c>
      <c r="H72" s="20">
        <f>H73</f>
        <v>0</v>
      </c>
    </row>
    <row r="73" spans="1:8" ht="33" x14ac:dyDescent="0.25">
      <c r="A73" s="4"/>
      <c r="B73" s="9" t="s">
        <v>183</v>
      </c>
      <c r="C73" s="4" t="s">
        <v>11</v>
      </c>
      <c r="D73" s="4" t="s">
        <v>0</v>
      </c>
      <c r="E73" s="5" t="s">
        <v>110</v>
      </c>
      <c r="F73" s="4" t="s">
        <v>184</v>
      </c>
      <c r="G73" s="21">
        <v>38386.684000000001</v>
      </c>
      <c r="H73" s="21"/>
    </row>
    <row r="74" spans="1:8" ht="33" x14ac:dyDescent="0.25">
      <c r="A74" s="4"/>
      <c r="B74" s="9" t="s">
        <v>23</v>
      </c>
      <c r="C74" s="4" t="s">
        <v>11</v>
      </c>
      <c r="D74" s="4" t="s">
        <v>3</v>
      </c>
      <c r="E74" s="5"/>
      <c r="F74" s="4"/>
      <c r="G74" s="21">
        <f>G75</f>
        <v>5459.6179999999995</v>
      </c>
      <c r="H74" s="21">
        <f>H75</f>
        <v>0</v>
      </c>
    </row>
    <row r="75" spans="1:8" ht="33" x14ac:dyDescent="0.25">
      <c r="A75" s="4"/>
      <c r="B75" s="9" t="s">
        <v>74</v>
      </c>
      <c r="C75" s="4" t="s">
        <v>11</v>
      </c>
      <c r="D75" s="4" t="s">
        <v>3</v>
      </c>
      <c r="E75" s="5" t="s">
        <v>110</v>
      </c>
      <c r="F75" s="4"/>
      <c r="G75" s="20">
        <f>G76+G77+G78</f>
        <v>5459.6179999999995</v>
      </c>
      <c r="H75" s="20">
        <f>H76</f>
        <v>0</v>
      </c>
    </row>
    <row r="76" spans="1:8" ht="82.5" x14ac:dyDescent="0.25">
      <c r="A76" s="4"/>
      <c r="B76" s="9" t="s">
        <v>182</v>
      </c>
      <c r="C76" s="4" t="s">
        <v>11</v>
      </c>
      <c r="D76" s="4" t="s">
        <v>3</v>
      </c>
      <c r="E76" s="5" t="s">
        <v>110</v>
      </c>
      <c r="F76" s="4" t="s">
        <v>177</v>
      </c>
      <c r="G76" s="21">
        <v>5271.7709999999997</v>
      </c>
      <c r="H76" s="21"/>
    </row>
    <row r="77" spans="1:8" ht="33" x14ac:dyDescent="0.25">
      <c r="A77" s="4"/>
      <c r="B77" s="7" t="s">
        <v>179</v>
      </c>
      <c r="C77" s="4" t="s">
        <v>11</v>
      </c>
      <c r="D77" s="4" t="s">
        <v>3</v>
      </c>
      <c r="E77" s="5" t="s">
        <v>110</v>
      </c>
      <c r="F77" s="4" t="s">
        <v>178</v>
      </c>
      <c r="G77" s="21">
        <v>186.64699999999999</v>
      </c>
      <c r="H77" s="21"/>
    </row>
    <row r="78" spans="1:8" ht="18.75" x14ac:dyDescent="0.25">
      <c r="A78" s="4"/>
      <c r="B78" s="7" t="s">
        <v>186</v>
      </c>
      <c r="C78" s="4" t="s">
        <v>11</v>
      </c>
      <c r="D78" s="4" t="s">
        <v>3</v>
      </c>
      <c r="E78" s="5" t="s">
        <v>110</v>
      </c>
      <c r="F78" s="4" t="s">
        <v>185</v>
      </c>
      <c r="G78" s="21">
        <v>1.2</v>
      </c>
      <c r="H78" s="21"/>
    </row>
    <row r="79" spans="1:8" ht="18.75" x14ac:dyDescent="0.25">
      <c r="A79" s="4"/>
      <c r="B79" s="10" t="s">
        <v>19</v>
      </c>
      <c r="C79" s="4" t="s">
        <v>9</v>
      </c>
      <c r="D79" s="4" t="s">
        <v>7</v>
      </c>
      <c r="E79" s="5"/>
      <c r="F79" s="4"/>
      <c r="G79" s="21">
        <f>G80</f>
        <v>130</v>
      </c>
      <c r="H79" s="21">
        <f>H80</f>
        <v>0</v>
      </c>
    </row>
    <row r="80" spans="1:8" ht="49.5" x14ac:dyDescent="0.25">
      <c r="A80" s="4"/>
      <c r="B80" s="9" t="s">
        <v>164</v>
      </c>
      <c r="C80" s="4" t="s">
        <v>9</v>
      </c>
      <c r="D80" s="4" t="s">
        <v>7</v>
      </c>
      <c r="E80" s="5" t="s">
        <v>134</v>
      </c>
      <c r="F80" s="4"/>
      <c r="G80" s="21">
        <f>G81</f>
        <v>130</v>
      </c>
      <c r="H80" s="21">
        <f>H81</f>
        <v>0</v>
      </c>
    </row>
    <row r="81" spans="1:8" ht="33" x14ac:dyDescent="0.25">
      <c r="A81" s="4"/>
      <c r="B81" s="9" t="s">
        <v>183</v>
      </c>
      <c r="C81" s="4" t="s">
        <v>9</v>
      </c>
      <c r="D81" s="4" t="s">
        <v>7</v>
      </c>
      <c r="E81" s="5" t="s">
        <v>134</v>
      </c>
      <c r="F81" s="4" t="s">
        <v>184</v>
      </c>
      <c r="G81" s="21">
        <v>130</v>
      </c>
      <c r="H81" s="21"/>
    </row>
    <row r="82" spans="1:8" s="29" customFormat="1" ht="66" x14ac:dyDescent="0.25">
      <c r="A82" s="40">
        <v>923</v>
      </c>
      <c r="B82" s="15" t="s">
        <v>130</v>
      </c>
      <c r="C82" s="2"/>
      <c r="D82" s="2"/>
      <c r="E82" s="3"/>
      <c r="F82" s="2"/>
      <c r="G82" s="23">
        <f>G83+G98+G90</f>
        <v>9275.5010000000002</v>
      </c>
      <c r="H82" s="23">
        <f>H83+H98</f>
        <v>0</v>
      </c>
    </row>
    <row r="83" spans="1:8" ht="18.75" x14ac:dyDescent="0.3">
      <c r="A83" s="8"/>
      <c r="B83" s="10" t="s">
        <v>19</v>
      </c>
      <c r="C83" s="4" t="s">
        <v>9</v>
      </c>
      <c r="D83" s="4" t="s">
        <v>7</v>
      </c>
      <c r="E83" s="5"/>
      <c r="F83" s="4"/>
      <c r="G83" s="22">
        <f>G84+G87</f>
        <v>140</v>
      </c>
      <c r="H83" s="22">
        <f>H84+H87</f>
        <v>0</v>
      </c>
    </row>
    <row r="84" spans="1:8" ht="33" x14ac:dyDescent="0.3">
      <c r="A84" s="8"/>
      <c r="B84" s="9" t="s">
        <v>165</v>
      </c>
      <c r="C84" s="4" t="s">
        <v>9</v>
      </c>
      <c r="D84" s="4" t="s">
        <v>7</v>
      </c>
      <c r="E84" s="5" t="s">
        <v>135</v>
      </c>
      <c r="F84" s="4"/>
      <c r="G84" s="22">
        <f>G86+G85</f>
        <v>15</v>
      </c>
      <c r="H84" s="22">
        <f>H86</f>
        <v>0</v>
      </c>
    </row>
    <row r="85" spans="1:8" ht="82.5" x14ac:dyDescent="0.3">
      <c r="A85" s="8"/>
      <c r="B85" s="9" t="s">
        <v>182</v>
      </c>
      <c r="C85" s="4" t="s">
        <v>9</v>
      </c>
      <c r="D85" s="4" t="s">
        <v>7</v>
      </c>
      <c r="E85" s="5" t="s">
        <v>135</v>
      </c>
      <c r="F85" s="4" t="s">
        <v>177</v>
      </c>
      <c r="G85" s="22">
        <v>4.2</v>
      </c>
      <c r="H85" s="22"/>
    </row>
    <row r="86" spans="1:8" ht="33.75" x14ac:dyDescent="0.3">
      <c r="A86" s="8"/>
      <c r="B86" s="7" t="s">
        <v>179</v>
      </c>
      <c r="C86" s="4" t="s">
        <v>9</v>
      </c>
      <c r="D86" s="4" t="s">
        <v>7</v>
      </c>
      <c r="E86" s="5" t="s">
        <v>135</v>
      </c>
      <c r="F86" s="4" t="s">
        <v>178</v>
      </c>
      <c r="G86" s="22">
        <v>10.8</v>
      </c>
      <c r="H86" s="22"/>
    </row>
    <row r="87" spans="1:8" ht="49.5" x14ac:dyDescent="0.3">
      <c r="A87" s="8"/>
      <c r="B87" s="9" t="s">
        <v>164</v>
      </c>
      <c r="C87" s="4" t="s">
        <v>9</v>
      </c>
      <c r="D87" s="4" t="s">
        <v>7</v>
      </c>
      <c r="E87" s="5" t="s">
        <v>134</v>
      </c>
      <c r="F87" s="4"/>
      <c r="G87" s="22">
        <f>G89+G88</f>
        <v>125</v>
      </c>
      <c r="H87" s="22">
        <f>H89</f>
        <v>0</v>
      </c>
    </row>
    <row r="88" spans="1:8" ht="82.5" x14ac:dyDescent="0.3">
      <c r="A88" s="8"/>
      <c r="B88" s="9" t="s">
        <v>182</v>
      </c>
      <c r="C88" s="4" t="s">
        <v>9</v>
      </c>
      <c r="D88" s="4" t="s">
        <v>7</v>
      </c>
      <c r="E88" s="5" t="s">
        <v>134</v>
      </c>
      <c r="F88" s="4" t="s">
        <v>177</v>
      </c>
      <c r="G88" s="22">
        <v>23.4</v>
      </c>
      <c r="H88" s="22"/>
    </row>
    <row r="89" spans="1:8" ht="33.75" x14ac:dyDescent="0.3">
      <c r="A89" s="8"/>
      <c r="B89" s="7" t="s">
        <v>179</v>
      </c>
      <c r="C89" s="4" t="s">
        <v>9</v>
      </c>
      <c r="D89" s="4" t="s">
        <v>7</v>
      </c>
      <c r="E89" s="5" t="s">
        <v>134</v>
      </c>
      <c r="F89" s="4" t="s">
        <v>178</v>
      </c>
      <c r="G89" s="22">
        <v>101.6</v>
      </c>
      <c r="H89" s="22"/>
    </row>
    <row r="90" spans="1:8" ht="18.75" x14ac:dyDescent="0.3">
      <c r="A90" s="8"/>
      <c r="B90" s="7" t="s">
        <v>46</v>
      </c>
      <c r="C90" s="4" t="s">
        <v>10</v>
      </c>
      <c r="D90" s="4" t="s">
        <v>0</v>
      </c>
      <c r="E90" s="5"/>
      <c r="F90" s="4"/>
      <c r="G90" s="22">
        <f>G91+G95+G93</f>
        <v>5018.415</v>
      </c>
      <c r="H90" s="22"/>
    </row>
    <row r="91" spans="1:8" ht="115.5" x14ac:dyDescent="0.3">
      <c r="A91" s="8"/>
      <c r="B91" s="56" t="s">
        <v>175</v>
      </c>
      <c r="C91" s="4" t="s">
        <v>10</v>
      </c>
      <c r="D91" s="4" t="s">
        <v>0</v>
      </c>
      <c r="E91" s="5" t="s">
        <v>105</v>
      </c>
      <c r="F91" s="4"/>
      <c r="G91" s="22">
        <f>G92</f>
        <v>395</v>
      </c>
      <c r="H91" s="22">
        <f>H92</f>
        <v>0</v>
      </c>
    </row>
    <row r="92" spans="1:8" ht="33.75" x14ac:dyDescent="0.3">
      <c r="A92" s="8"/>
      <c r="B92" s="7" t="s">
        <v>179</v>
      </c>
      <c r="C92" s="4" t="s">
        <v>10</v>
      </c>
      <c r="D92" s="4" t="s">
        <v>0</v>
      </c>
      <c r="E92" s="5" t="s">
        <v>105</v>
      </c>
      <c r="F92" s="4" t="s">
        <v>178</v>
      </c>
      <c r="G92" s="22">
        <v>395</v>
      </c>
      <c r="H92" s="22"/>
    </row>
    <row r="93" spans="1:8" ht="56.25" hidden="1" x14ac:dyDescent="0.3">
      <c r="A93" s="8"/>
      <c r="B93" s="31" t="s">
        <v>62</v>
      </c>
      <c r="C93" s="4" t="s">
        <v>10</v>
      </c>
      <c r="D93" s="4" t="s">
        <v>0</v>
      </c>
      <c r="E93" s="5" t="s">
        <v>106</v>
      </c>
      <c r="F93" s="4"/>
      <c r="G93" s="22">
        <f>G94</f>
        <v>0</v>
      </c>
      <c r="H93" s="22">
        <f>H94</f>
        <v>0</v>
      </c>
    </row>
    <row r="94" spans="1:8" ht="33.75" hidden="1" x14ac:dyDescent="0.3">
      <c r="A94" s="8"/>
      <c r="B94" s="7" t="s">
        <v>54</v>
      </c>
      <c r="C94" s="4" t="s">
        <v>10</v>
      </c>
      <c r="D94" s="4" t="s">
        <v>0</v>
      </c>
      <c r="E94" s="5" t="s">
        <v>106</v>
      </c>
      <c r="F94" s="4" t="s">
        <v>53</v>
      </c>
      <c r="G94" s="22"/>
      <c r="H94" s="22"/>
    </row>
    <row r="95" spans="1:8" ht="49.5" x14ac:dyDescent="0.3">
      <c r="A95" s="8"/>
      <c r="B95" s="9" t="s">
        <v>156</v>
      </c>
      <c r="C95" s="4" t="s">
        <v>10</v>
      </c>
      <c r="D95" s="4" t="s">
        <v>0</v>
      </c>
      <c r="E95" s="5" t="s">
        <v>111</v>
      </c>
      <c r="F95" s="4"/>
      <c r="G95" s="22">
        <f>G97+G96</f>
        <v>4623.415</v>
      </c>
      <c r="H95" s="22">
        <f>H97</f>
        <v>0</v>
      </c>
    </row>
    <row r="96" spans="1:8" ht="82.5" x14ac:dyDescent="0.3">
      <c r="A96" s="8"/>
      <c r="B96" s="9" t="s">
        <v>182</v>
      </c>
      <c r="C96" s="4" t="s">
        <v>10</v>
      </c>
      <c r="D96" s="4" t="s">
        <v>0</v>
      </c>
      <c r="E96" s="5" t="s">
        <v>111</v>
      </c>
      <c r="F96" s="4" t="s">
        <v>177</v>
      </c>
      <c r="G96" s="22">
        <v>645</v>
      </c>
      <c r="H96" s="22"/>
    </row>
    <row r="97" spans="1:11" ht="33.75" x14ac:dyDescent="0.3">
      <c r="A97" s="8"/>
      <c r="B97" s="7" t="s">
        <v>179</v>
      </c>
      <c r="C97" s="4" t="s">
        <v>10</v>
      </c>
      <c r="D97" s="4" t="s">
        <v>0</v>
      </c>
      <c r="E97" s="5" t="s">
        <v>111</v>
      </c>
      <c r="F97" s="4" t="s">
        <v>178</v>
      </c>
      <c r="G97" s="22">
        <v>3978.415</v>
      </c>
      <c r="H97" s="22"/>
    </row>
    <row r="98" spans="1:11" ht="33.75" x14ac:dyDescent="0.3">
      <c r="A98" s="8"/>
      <c r="B98" s="10" t="s">
        <v>47</v>
      </c>
      <c r="C98" s="4" t="s">
        <v>10</v>
      </c>
      <c r="D98" s="4" t="s">
        <v>8</v>
      </c>
      <c r="E98" s="5"/>
      <c r="F98" s="4"/>
      <c r="G98" s="22">
        <f>G99</f>
        <v>4117.0860000000002</v>
      </c>
      <c r="H98" s="22">
        <f>H99</f>
        <v>0</v>
      </c>
    </row>
    <row r="99" spans="1:11" ht="33" x14ac:dyDescent="0.3">
      <c r="A99" s="8"/>
      <c r="B99" s="9" t="s">
        <v>75</v>
      </c>
      <c r="C99" s="4" t="s">
        <v>10</v>
      </c>
      <c r="D99" s="4" t="s">
        <v>8</v>
      </c>
      <c r="E99" s="5" t="s">
        <v>112</v>
      </c>
      <c r="F99" s="4"/>
      <c r="G99" s="22">
        <f>G100+G101+G102</f>
        <v>4117.0860000000002</v>
      </c>
      <c r="H99" s="22">
        <f>H100</f>
        <v>0</v>
      </c>
    </row>
    <row r="100" spans="1:11" ht="82.5" x14ac:dyDescent="0.3">
      <c r="A100" s="8"/>
      <c r="B100" s="9" t="s">
        <v>182</v>
      </c>
      <c r="C100" s="4" t="s">
        <v>10</v>
      </c>
      <c r="D100" s="4" t="s">
        <v>8</v>
      </c>
      <c r="E100" s="5" t="s">
        <v>112</v>
      </c>
      <c r="F100" s="4" t="s">
        <v>177</v>
      </c>
      <c r="G100" s="22">
        <v>3909.886</v>
      </c>
      <c r="H100" s="22"/>
    </row>
    <row r="101" spans="1:11" ht="33.75" x14ac:dyDescent="0.3">
      <c r="A101" s="8"/>
      <c r="B101" s="7" t="s">
        <v>179</v>
      </c>
      <c r="C101" s="4" t="s">
        <v>10</v>
      </c>
      <c r="D101" s="4" t="s">
        <v>8</v>
      </c>
      <c r="E101" s="5" t="s">
        <v>112</v>
      </c>
      <c r="F101" s="4" t="s">
        <v>178</v>
      </c>
      <c r="G101" s="22">
        <v>207.2</v>
      </c>
      <c r="H101" s="22"/>
    </row>
    <row r="102" spans="1:11" ht="18.75" hidden="1" x14ac:dyDescent="0.3">
      <c r="A102" s="8"/>
      <c r="B102" s="7" t="s">
        <v>68</v>
      </c>
      <c r="C102" s="4" t="s">
        <v>10</v>
      </c>
      <c r="D102" s="4" t="s">
        <v>8</v>
      </c>
      <c r="E102" s="5" t="s">
        <v>112</v>
      </c>
      <c r="F102" s="4" t="s">
        <v>67</v>
      </c>
      <c r="G102" s="22"/>
      <c r="H102" s="22"/>
    </row>
    <row r="103" spans="1:11" ht="33" x14ac:dyDescent="0.25">
      <c r="A103" s="2" t="s">
        <v>34</v>
      </c>
      <c r="B103" s="6" t="s">
        <v>94</v>
      </c>
      <c r="C103" s="3"/>
      <c r="D103" s="3"/>
      <c r="E103" s="3"/>
      <c r="F103" s="4"/>
      <c r="G103" s="19">
        <f>G108+G134+G166+G263+G189+G131+G122+G137+G231+G241+G253+G277+G295+G225+G218+G207+G119+G180+G269+G104+G260+G199+G116+G144+G257+G157+G301+G304+G163+G204+G211</f>
        <v>3056265.5490000001</v>
      </c>
      <c r="H103" s="19">
        <f>H108+H134+H166+H263+H189+H131+H122+H137+H231+H241+H253+H277+H295+H225+H218+H207+H119+H180+H269+H104+H260+H199+H116+H144+H257+H157+H301+H304+H163+H204+H211</f>
        <v>1198118.1580000001</v>
      </c>
      <c r="J103" s="26"/>
      <c r="K103" s="48"/>
    </row>
    <row r="104" spans="1:11" s="44" customFormat="1" ht="49.5" x14ac:dyDescent="0.25">
      <c r="A104" s="4"/>
      <c r="B104" s="9" t="s">
        <v>97</v>
      </c>
      <c r="C104" s="5" t="s">
        <v>0</v>
      </c>
      <c r="D104" s="4" t="s">
        <v>2</v>
      </c>
      <c r="E104" s="5"/>
      <c r="F104" s="4"/>
      <c r="G104" s="21">
        <f>G105</f>
        <v>2571.8040000000001</v>
      </c>
      <c r="H104" s="21">
        <f>H105</f>
        <v>0</v>
      </c>
      <c r="J104" s="49"/>
      <c r="K104" s="50"/>
    </row>
    <row r="105" spans="1:11" s="44" customFormat="1" ht="99" x14ac:dyDescent="0.25">
      <c r="A105" s="4"/>
      <c r="B105" s="45" t="s">
        <v>66</v>
      </c>
      <c r="C105" s="5" t="s">
        <v>0</v>
      </c>
      <c r="D105" s="4" t="s">
        <v>2</v>
      </c>
      <c r="E105" s="4" t="s">
        <v>100</v>
      </c>
      <c r="F105" s="4"/>
      <c r="G105" s="21">
        <f>G106+G107</f>
        <v>2571.8040000000001</v>
      </c>
      <c r="H105" s="21">
        <f>H106</f>
        <v>0</v>
      </c>
      <c r="J105" s="49"/>
      <c r="K105" s="50"/>
    </row>
    <row r="106" spans="1:11" s="44" customFormat="1" ht="82.5" x14ac:dyDescent="0.25">
      <c r="A106" s="4"/>
      <c r="B106" s="9" t="s">
        <v>182</v>
      </c>
      <c r="C106" s="5" t="s">
        <v>0</v>
      </c>
      <c r="D106" s="4" t="s">
        <v>2</v>
      </c>
      <c r="E106" s="4" t="s">
        <v>100</v>
      </c>
      <c r="F106" s="4" t="s">
        <v>177</v>
      </c>
      <c r="G106" s="21">
        <v>2571.8040000000001</v>
      </c>
      <c r="H106" s="21"/>
      <c r="J106" s="49"/>
      <c r="K106" s="50"/>
    </row>
    <row r="107" spans="1:11" s="44" customFormat="1" ht="18.75" hidden="1" x14ac:dyDescent="0.25">
      <c r="A107" s="4"/>
      <c r="B107" s="7" t="s">
        <v>68</v>
      </c>
      <c r="C107" s="5" t="s">
        <v>0</v>
      </c>
      <c r="D107" s="4" t="s">
        <v>2</v>
      </c>
      <c r="E107" s="4" t="s">
        <v>100</v>
      </c>
      <c r="F107" s="4" t="s">
        <v>67</v>
      </c>
      <c r="G107" s="21"/>
      <c r="H107" s="21"/>
      <c r="J107" s="49"/>
      <c r="K107" s="50"/>
    </row>
    <row r="108" spans="1:11" ht="75" x14ac:dyDescent="0.25">
      <c r="A108" s="4"/>
      <c r="B108" s="30" t="s">
        <v>15</v>
      </c>
      <c r="C108" s="5" t="s">
        <v>0</v>
      </c>
      <c r="D108" s="5" t="s">
        <v>3</v>
      </c>
      <c r="E108" s="5"/>
      <c r="F108" s="4"/>
      <c r="G108" s="21">
        <f>G109+G111</f>
        <v>68883.475999999995</v>
      </c>
      <c r="H108" s="21">
        <f>H109+H111</f>
        <v>0</v>
      </c>
    </row>
    <row r="109" spans="1:11" ht="56.25" hidden="1" x14ac:dyDescent="0.3">
      <c r="A109" s="4"/>
      <c r="B109" s="31" t="s">
        <v>137</v>
      </c>
      <c r="C109" s="5" t="s">
        <v>0</v>
      </c>
      <c r="D109" s="5" t="s">
        <v>3</v>
      </c>
      <c r="E109" s="5" t="s">
        <v>113</v>
      </c>
      <c r="F109" s="4"/>
      <c r="G109" s="21">
        <f>G110</f>
        <v>0</v>
      </c>
      <c r="H109" s="21">
        <f>H110</f>
        <v>0</v>
      </c>
    </row>
    <row r="110" spans="1:11" ht="33" hidden="1" x14ac:dyDescent="0.25">
      <c r="A110" s="4"/>
      <c r="B110" s="7" t="s">
        <v>54</v>
      </c>
      <c r="C110" s="5" t="s">
        <v>0</v>
      </c>
      <c r="D110" s="5" t="s">
        <v>3</v>
      </c>
      <c r="E110" s="5" t="s">
        <v>113</v>
      </c>
      <c r="F110" s="4" t="s">
        <v>53</v>
      </c>
      <c r="G110" s="21"/>
      <c r="H110" s="21"/>
    </row>
    <row r="111" spans="1:11" ht="99" x14ac:dyDescent="0.25">
      <c r="A111" s="4"/>
      <c r="B111" s="45" t="s">
        <v>66</v>
      </c>
      <c r="C111" s="5" t="s">
        <v>0</v>
      </c>
      <c r="D111" s="5" t="s">
        <v>3</v>
      </c>
      <c r="E111" s="4" t="s">
        <v>100</v>
      </c>
      <c r="F111" s="4"/>
      <c r="G111" s="20">
        <f>G112+G113+G115+G114</f>
        <v>68883.475999999995</v>
      </c>
      <c r="H111" s="20">
        <f>H112+H113+H115</f>
        <v>0</v>
      </c>
    </row>
    <row r="112" spans="1:11" ht="82.5" x14ac:dyDescent="0.25">
      <c r="A112" s="4"/>
      <c r="B112" s="9" t="s">
        <v>182</v>
      </c>
      <c r="C112" s="5" t="s">
        <v>0</v>
      </c>
      <c r="D112" s="5" t="s">
        <v>3</v>
      </c>
      <c r="E112" s="4" t="s">
        <v>100</v>
      </c>
      <c r="F112" s="4" t="s">
        <v>177</v>
      </c>
      <c r="G112" s="21">
        <v>64106.976000000002</v>
      </c>
      <c r="H112" s="21"/>
    </row>
    <row r="113" spans="1:8" ht="33" x14ac:dyDescent="0.25">
      <c r="A113" s="4"/>
      <c r="B113" s="7" t="s">
        <v>179</v>
      </c>
      <c r="C113" s="5" t="s">
        <v>0</v>
      </c>
      <c r="D113" s="5" t="s">
        <v>3</v>
      </c>
      <c r="E113" s="4" t="s">
        <v>100</v>
      </c>
      <c r="F113" s="4" t="s">
        <v>178</v>
      </c>
      <c r="G113" s="21">
        <v>4135</v>
      </c>
      <c r="H113" s="21"/>
    </row>
    <row r="114" spans="1:8" ht="49.5" hidden="1" x14ac:dyDescent="0.25">
      <c r="A114" s="4"/>
      <c r="B114" s="7" t="s">
        <v>162</v>
      </c>
      <c r="C114" s="5" t="s">
        <v>0</v>
      </c>
      <c r="D114" s="5" t="s">
        <v>3</v>
      </c>
      <c r="E114" s="4" t="s">
        <v>100</v>
      </c>
      <c r="F114" s="4" t="s">
        <v>76</v>
      </c>
      <c r="G114" s="21"/>
      <c r="H114" s="21"/>
    </row>
    <row r="115" spans="1:8" ht="18.75" x14ac:dyDescent="0.25">
      <c r="A115" s="4"/>
      <c r="B115" s="7" t="s">
        <v>186</v>
      </c>
      <c r="C115" s="5" t="s">
        <v>0</v>
      </c>
      <c r="D115" s="5" t="s">
        <v>3</v>
      </c>
      <c r="E115" s="4" t="s">
        <v>100</v>
      </c>
      <c r="F115" s="4" t="s">
        <v>185</v>
      </c>
      <c r="G115" s="21">
        <v>641.5</v>
      </c>
      <c r="H115" s="21"/>
    </row>
    <row r="116" spans="1:8" ht="18.75" x14ac:dyDescent="0.25">
      <c r="A116" s="4"/>
      <c r="B116" s="7" t="s">
        <v>126</v>
      </c>
      <c r="C116" s="5" t="s">
        <v>0</v>
      </c>
      <c r="D116" s="4" t="s">
        <v>8</v>
      </c>
      <c r="E116" s="5"/>
      <c r="F116" s="4"/>
      <c r="G116" s="21">
        <f>G118</f>
        <v>40.973999999999997</v>
      </c>
      <c r="H116" s="21">
        <f>H117</f>
        <v>40.973999999999997</v>
      </c>
    </row>
    <row r="117" spans="1:8" ht="99" x14ac:dyDescent="0.25">
      <c r="A117" s="4"/>
      <c r="B117" s="45" t="s">
        <v>66</v>
      </c>
      <c r="C117" s="5" t="s">
        <v>0</v>
      </c>
      <c r="D117" s="4" t="s">
        <v>8</v>
      </c>
      <c r="E117" s="4" t="s">
        <v>98</v>
      </c>
      <c r="F117" s="4"/>
      <c r="G117" s="21">
        <f>G118</f>
        <v>40.973999999999997</v>
      </c>
      <c r="H117" s="21">
        <f>H118</f>
        <v>40.973999999999997</v>
      </c>
    </row>
    <row r="118" spans="1:8" ht="33" x14ac:dyDescent="0.25">
      <c r="A118" s="4"/>
      <c r="B118" s="7" t="s">
        <v>179</v>
      </c>
      <c r="C118" s="5" t="s">
        <v>0</v>
      </c>
      <c r="D118" s="4" t="s">
        <v>8</v>
      </c>
      <c r="E118" s="4" t="s">
        <v>98</v>
      </c>
      <c r="F118" s="4" t="s">
        <v>178</v>
      </c>
      <c r="G118" s="21">
        <v>40.973999999999997</v>
      </c>
      <c r="H118" s="21">
        <v>40.973999999999997</v>
      </c>
    </row>
    <row r="119" spans="1:8" ht="18.75" hidden="1" x14ac:dyDescent="0.25">
      <c r="A119" s="4"/>
      <c r="B119" s="7" t="s">
        <v>83</v>
      </c>
      <c r="C119" s="5" t="s">
        <v>0</v>
      </c>
      <c r="D119" s="4" t="s">
        <v>4</v>
      </c>
      <c r="E119" s="5"/>
      <c r="F119" s="4"/>
      <c r="G119" s="21">
        <f>G120</f>
        <v>0</v>
      </c>
      <c r="H119" s="21">
        <f>H120</f>
        <v>0</v>
      </c>
    </row>
    <row r="120" spans="1:8" ht="99" hidden="1" x14ac:dyDescent="0.25">
      <c r="A120" s="4"/>
      <c r="B120" s="45" t="s">
        <v>66</v>
      </c>
      <c r="C120" s="5" t="s">
        <v>0</v>
      </c>
      <c r="D120" s="4" t="s">
        <v>4</v>
      </c>
      <c r="E120" s="4" t="s">
        <v>98</v>
      </c>
      <c r="F120" s="4"/>
      <c r="G120" s="21">
        <f>G121</f>
        <v>0</v>
      </c>
      <c r="H120" s="21">
        <f>H121</f>
        <v>0</v>
      </c>
    </row>
    <row r="121" spans="1:8" ht="18.75" hidden="1" x14ac:dyDescent="0.25">
      <c r="A121" s="4"/>
      <c r="B121" s="7" t="s">
        <v>85</v>
      </c>
      <c r="C121" s="5" t="s">
        <v>0</v>
      </c>
      <c r="D121" s="4" t="s">
        <v>4</v>
      </c>
      <c r="E121" s="4" t="s">
        <v>98</v>
      </c>
      <c r="F121" s="4" t="s">
        <v>84</v>
      </c>
      <c r="G121" s="21"/>
      <c r="H121" s="21"/>
    </row>
    <row r="122" spans="1:8" ht="18.75" x14ac:dyDescent="0.25">
      <c r="A122" s="4"/>
      <c r="B122" s="9" t="s">
        <v>16</v>
      </c>
      <c r="C122" s="4" t="s">
        <v>0</v>
      </c>
      <c r="D122" s="4" t="s">
        <v>43</v>
      </c>
      <c r="E122" s="5"/>
      <c r="F122" s="4"/>
      <c r="G122" s="21">
        <f>G125+G123</f>
        <v>121793.20699999999</v>
      </c>
      <c r="H122" s="21">
        <f>H125+H123</f>
        <v>1968.547</v>
      </c>
    </row>
    <row r="123" spans="1:8" ht="93.75" hidden="1" x14ac:dyDescent="0.3">
      <c r="A123" s="4"/>
      <c r="B123" s="31" t="s">
        <v>138</v>
      </c>
      <c r="C123" s="4" t="s">
        <v>0</v>
      </c>
      <c r="D123" s="4" t="s">
        <v>43</v>
      </c>
      <c r="E123" s="5" t="s">
        <v>114</v>
      </c>
      <c r="F123" s="4"/>
      <c r="G123" s="21">
        <f>G124</f>
        <v>0</v>
      </c>
      <c r="H123" s="21">
        <f>H124</f>
        <v>0</v>
      </c>
    </row>
    <row r="124" spans="1:8" ht="18.75" hidden="1" x14ac:dyDescent="0.25">
      <c r="A124" s="4"/>
      <c r="B124" s="9" t="s">
        <v>73</v>
      </c>
      <c r="C124" s="4" t="s">
        <v>0</v>
      </c>
      <c r="D124" s="4" t="s">
        <v>43</v>
      </c>
      <c r="E124" s="5" t="s">
        <v>114</v>
      </c>
      <c r="F124" s="4" t="s">
        <v>72</v>
      </c>
      <c r="G124" s="21"/>
      <c r="H124" s="21"/>
    </row>
    <row r="125" spans="1:8" ht="99" x14ac:dyDescent="0.25">
      <c r="A125" s="4"/>
      <c r="B125" s="45" t="s">
        <v>66</v>
      </c>
      <c r="C125" s="4" t="s">
        <v>0</v>
      </c>
      <c r="D125" s="4" t="s">
        <v>43</v>
      </c>
      <c r="E125" s="4" t="s">
        <v>100</v>
      </c>
      <c r="F125" s="4"/>
      <c r="G125" s="21">
        <f>G126+G129+G128+G130+G127</f>
        <v>121793.20699999999</v>
      </c>
      <c r="H125" s="21">
        <f>H126+H129</f>
        <v>1968.547</v>
      </c>
    </row>
    <row r="126" spans="1:8" ht="33" x14ac:dyDescent="0.25">
      <c r="A126" s="4"/>
      <c r="B126" s="7" t="s">
        <v>179</v>
      </c>
      <c r="C126" s="4" t="s">
        <v>0</v>
      </c>
      <c r="D126" s="4" t="s">
        <v>43</v>
      </c>
      <c r="E126" s="4" t="s">
        <v>100</v>
      </c>
      <c r="F126" s="4" t="s">
        <v>178</v>
      </c>
      <c r="G126" s="21">
        <v>576.60199999999998</v>
      </c>
      <c r="H126" s="21">
        <v>310</v>
      </c>
    </row>
    <row r="127" spans="1:8" ht="18.75" hidden="1" x14ac:dyDescent="0.25">
      <c r="A127" s="4"/>
      <c r="B127" s="7" t="s">
        <v>91</v>
      </c>
      <c r="C127" s="4" t="s">
        <v>0</v>
      </c>
      <c r="D127" s="4" t="s">
        <v>43</v>
      </c>
      <c r="E127" s="4" t="s">
        <v>100</v>
      </c>
      <c r="F127" s="4" t="s">
        <v>90</v>
      </c>
      <c r="G127" s="21"/>
      <c r="H127" s="21"/>
    </row>
    <row r="128" spans="1:8" ht="18.75" hidden="1" x14ac:dyDescent="0.25">
      <c r="A128" s="4"/>
      <c r="B128" s="7" t="s">
        <v>87</v>
      </c>
      <c r="C128" s="4" t="s">
        <v>0</v>
      </c>
      <c r="D128" s="4" t="s">
        <v>43</v>
      </c>
      <c r="E128" s="4" t="s">
        <v>100</v>
      </c>
      <c r="F128" s="4" t="s">
        <v>86</v>
      </c>
      <c r="G128" s="21"/>
      <c r="H128" s="21"/>
    </row>
    <row r="129" spans="1:8" ht="33" x14ac:dyDescent="0.25">
      <c r="A129" s="4"/>
      <c r="B129" s="9" t="s">
        <v>183</v>
      </c>
      <c r="C129" s="4" t="s">
        <v>0</v>
      </c>
      <c r="D129" s="4" t="s">
        <v>43</v>
      </c>
      <c r="E129" s="4" t="s">
        <v>100</v>
      </c>
      <c r="F129" s="4" t="s">
        <v>184</v>
      </c>
      <c r="G129" s="21">
        <v>119812.27499999999</v>
      </c>
      <c r="H129" s="21">
        <v>1658.547</v>
      </c>
    </row>
    <row r="130" spans="1:8" ht="18.75" x14ac:dyDescent="0.25">
      <c r="A130" s="4"/>
      <c r="B130" s="7" t="s">
        <v>186</v>
      </c>
      <c r="C130" s="4" t="s">
        <v>0</v>
      </c>
      <c r="D130" s="4" t="s">
        <v>43</v>
      </c>
      <c r="E130" s="4" t="s">
        <v>100</v>
      </c>
      <c r="F130" s="4" t="s">
        <v>185</v>
      </c>
      <c r="G130" s="21">
        <f>314+95+995.33</f>
        <v>1404.33</v>
      </c>
      <c r="H130" s="21"/>
    </row>
    <row r="131" spans="1:8" ht="18.75" x14ac:dyDescent="0.25">
      <c r="A131" s="4"/>
      <c r="B131" s="7" t="s">
        <v>42</v>
      </c>
      <c r="C131" s="4" t="s">
        <v>2</v>
      </c>
      <c r="D131" s="4" t="s">
        <v>3</v>
      </c>
      <c r="E131" s="4"/>
      <c r="F131" s="4"/>
      <c r="G131" s="21">
        <f>G132</f>
        <v>100</v>
      </c>
      <c r="H131" s="21">
        <v>0</v>
      </c>
    </row>
    <row r="132" spans="1:8" ht="99" x14ac:dyDescent="0.25">
      <c r="A132" s="4"/>
      <c r="B132" s="45" t="s">
        <v>66</v>
      </c>
      <c r="C132" s="4" t="s">
        <v>2</v>
      </c>
      <c r="D132" s="4" t="s">
        <v>3</v>
      </c>
      <c r="E132" s="4" t="s">
        <v>98</v>
      </c>
      <c r="F132" s="4"/>
      <c r="G132" s="21">
        <f>G133</f>
        <v>100</v>
      </c>
      <c r="H132" s="21">
        <v>0</v>
      </c>
    </row>
    <row r="133" spans="1:8" ht="33" x14ac:dyDescent="0.25">
      <c r="A133" s="4"/>
      <c r="B133" s="7" t="s">
        <v>179</v>
      </c>
      <c r="C133" s="4" t="s">
        <v>2</v>
      </c>
      <c r="D133" s="4" t="s">
        <v>3</v>
      </c>
      <c r="E133" s="4" t="s">
        <v>98</v>
      </c>
      <c r="F133" s="4" t="s">
        <v>178</v>
      </c>
      <c r="G133" s="21">
        <v>100</v>
      </c>
      <c r="H133" s="21"/>
    </row>
    <row r="134" spans="1:8" ht="18.75" x14ac:dyDescent="0.25">
      <c r="A134" s="4"/>
      <c r="B134" s="9" t="s">
        <v>191</v>
      </c>
      <c r="C134" s="5" t="s">
        <v>1</v>
      </c>
      <c r="D134" s="5" t="s">
        <v>6</v>
      </c>
      <c r="E134" s="5"/>
      <c r="F134" s="4"/>
      <c r="G134" s="21">
        <f>G135</f>
        <v>50</v>
      </c>
      <c r="H134" s="21">
        <f>H135</f>
        <v>0</v>
      </c>
    </row>
    <row r="135" spans="1:8" ht="99" x14ac:dyDescent="0.25">
      <c r="A135" s="4"/>
      <c r="B135" s="45" t="s">
        <v>66</v>
      </c>
      <c r="C135" s="5" t="s">
        <v>1</v>
      </c>
      <c r="D135" s="5" t="s">
        <v>6</v>
      </c>
      <c r="E135" s="4" t="s">
        <v>100</v>
      </c>
      <c r="F135" s="4"/>
      <c r="G135" s="20">
        <f>G136</f>
        <v>50</v>
      </c>
      <c r="H135" s="20">
        <f>H136</f>
        <v>0</v>
      </c>
    </row>
    <row r="136" spans="1:8" ht="33" x14ac:dyDescent="0.25">
      <c r="A136" s="4"/>
      <c r="B136" s="7" t="s">
        <v>179</v>
      </c>
      <c r="C136" s="5" t="s">
        <v>1</v>
      </c>
      <c r="D136" s="5" t="s">
        <v>6</v>
      </c>
      <c r="E136" s="4" t="s">
        <v>100</v>
      </c>
      <c r="F136" s="4" t="s">
        <v>178</v>
      </c>
      <c r="G136" s="21">
        <v>50</v>
      </c>
      <c r="H136" s="21"/>
    </row>
    <row r="137" spans="1:8" ht="33" x14ac:dyDescent="0.25">
      <c r="A137" s="4"/>
      <c r="B137" s="7" t="s">
        <v>49</v>
      </c>
      <c r="C137" s="4" t="s">
        <v>1</v>
      </c>
      <c r="D137" s="4" t="s">
        <v>5</v>
      </c>
      <c r="E137" s="4"/>
      <c r="F137" s="4"/>
      <c r="G137" s="21">
        <f>G138+G141</f>
        <v>2109.7339999999999</v>
      </c>
      <c r="H137" s="21">
        <f>H138+H141</f>
        <v>1304</v>
      </c>
    </row>
    <row r="138" spans="1:8" ht="93.75" x14ac:dyDescent="0.3">
      <c r="A138" s="4"/>
      <c r="B138" s="31" t="s">
        <v>174</v>
      </c>
      <c r="C138" s="4" t="s">
        <v>1</v>
      </c>
      <c r="D138" s="4" t="s">
        <v>5</v>
      </c>
      <c r="E138" s="4" t="s">
        <v>114</v>
      </c>
      <c r="F138" s="4"/>
      <c r="G138" s="21">
        <f>G139+G140</f>
        <v>700</v>
      </c>
      <c r="H138" s="21">
        <f>H139</f>
        <v>0</v>
      </c>
    </row>
    <row r="139" spans="1:8" ht="82.5" x14ac:dyDescent="0.25">
      <c r="A139" s="4"/>
      <c r="B139" s="9" t="s">
        <v>182</v>
      </c>
      <c r="C139" s="4" t="s">
        <v>1</v>
      </c>
      <c r="D139" s="4" t="s">
        <v>5</v>
      </c>
      <c r="E139" s="4" t="s">
        <v>114</v>
      </c>
      <c r="F139" s="4" t="s">
        <v>177</v>
      </c>
      <c r="G139" s="21">
        <v>650</v>
      </c>
      <c r="H139" s="21"/>
    </row>
    <row r="140" spans="1:8" ht="33" x14ac:dyDescent="0.25">
      <c r="A140" s="4"/>
      <c r="B140" s="7" t="s">
        <v>179</v>
      </c>
      <c r="C140" s="4" t="s">
        <v>1</v>
      </c>
      <c r="D140" s="4" t="s">
        <v>5</v>
      </c>
      <c r="E140" s="4" t="s">
        <v>114</v>
      </c>
      <c r="F140" s="4" t="s">
        <v>178</v>
      </c>
      <c r="G140" s="21">
        <v>50</v>
      </c>
      <c r="H140" s="21"/>
    </row>
    <row r="141" spans="1:8" ht="99" x14ac:dyDescent="0.25">
      <c r="A141" s="4"/>
      <c r="B141" s="45" t="s">
        <v>66</v>
      </c>
      <c r="C141" s="4" t="s">
        <v>1</v>
      </c>
      <c r="D141" s="4" t="s">
        <v>5</v>
      </c>
      <c r="E141" s="4" t="s">
        <v>100</v>
      </c>
      <c r="F141" s="4"/>
      <c r="G141" s="21">
        <f>G142+G143</f>
        <v>1409.7339999999999</v>
      </c>
      <c r="H141" s="21">
        <f>H142+H143</f>
        <v>1304</v>
      </c>
    </row>
    <row r="142" spans="1:8" ht="82.5" x14ac:dyDescent="0.25">
      <c r="A142" s="4"/>
      <c r="B142" s="9" t="s">
        <v>182</v>
      </c>
      <c r="C142" s="4" t="s">
        <v>1</v>
      </c>
      <c r="D142" s="4" t="s">
        <v>5</v>
      </c>
      <c r="E142" s="4" t="s">
        <v>100</v>
      </c>
      <c r="F142" s="4" t="s">
        <v>177</v>
      </c>
      <c r="G142" s="21">
        <v>1284.7339999999999</v>
      </c>
      <c r="H142" s="21">
        <v>1179</v>
      </c>
    </row>
    <row r="143" spans="1:8" ht="33" x14ac:dyDescent="0.25">
      <c r="A143" s="4"/>
      <c r="B143" s="7" t="s">
        <v>179</v>
      </c>
      <c r="C143" s="4" t="s">
        <v>1</v>
      </c>
      <c r="D143" s="4" t="s">
        <v>5</v>
      </c>
      <c r="E143" s="4" t="s">
        <v>100</v>
      </c>
      <c r="F143" s="4" t="s">
        <v>178</v>
      </c>
      <c r="G143" s="21">
        <v>125</v>
      </c>
      <c r="H143" s="21">
        <v>125</v>
      </c>
    </row>
    <row r="144" spans="1:8" ht="18.75" x14ac:dyDescent="0.25">
      <c r="A144" s="4"/>
      <c r="B144" s="10" t="s">
        <v>41</v>
      </c>
      <c r="C144" s="4" t="s">
        <v>3</v>
      </c>
      <c r="D144" s="4" t="s">
        <v>8</v>
      </c>
      <c r="E144" s="4"/>
      <c r="F144" s="4"/>
      <c r="G144" s="22">
        <f>G149+G147+G145</f>
        <v>17443.588</v>
      </c>
      <c r="H144" s="22">
        <f>H149+H147+H145</f>
        <v>15030.235000000001</v>
      </c>
    </row>
    <row r="145" spans="1:8" ht="66" hidden="1" x14ac:dyDescent="0.25">
      <c r="A145" s="4"/>
      <c r="B145" s="10" t="s">
        <v>65</v>
      </c>
      <c r="C145" s="4" t="s">
        <v>3</v>
      </c>
      <c r="D145" s="4" t="s">
        <v>8</v>
      </c>
      <c r="E145" s="4" t="s">
        <v>120</v>
      </c>
      <c r="F145" s="4"/>
      <c r="G145" s="22">
        <f>G146</f>
        <v>0</v>
      </c>
      <c r="H145" s="22">
        <f>H146</f>
        <v>0</v>
      </c>
    </row>
    <row r="146" spans="1:8" ht="18.75" hidden="1" x14ac:dyDescent="0.25">
      <c r="A146" s="4"/>
      <c r="B146" s="9" t="s">
        <v>73</v>
      </c>
      <c r="C146" s="4" t="s">
        <v>3</v>
      </c>
      <c r="D146" s="4" t="s">
        <v>8</v>
      </c>
      <c r="E146" s="4" t="s">
        <v>120</v>
      </c>
      <c r="F146" s="4" t="s">
        <v>72</v>
      </c>
      <c r="G146" s="22"/>
      <c r="H146" s="22"/>
    </row>
    <row r="147" spans="1:8" ht="82.5" x14ac:dyDescent="0.25">
      <c r="A147" s="4"/>
      <c r="B147" s="7" t="s">
        <v>173</v>
      </c>
      <c r="C147" s="4" t="s">
        <v>3</v>
      </c>
      <c r="D147" s="4" t="s">
        <v>8</v>
      </c>
      <c r="E147" s="4" t="s">
        <v>124</v>
      </c>
      <c r="F147" s="4"/>
      <c r="G147" s="22">
        <f>G148</f>
        <v>500</v>
      </c>
      <c r="H147" s="22">
        <f>H148</f>
        <v>0</v>
      </c>
    </row>
    <row r="148" spans="1:8" ht="18.75" x14ac:dyDescent="0.25">
      <c r="A148" s="4"/>
      <c r="B148" s="7" t="s">
        <v>186</v>
      </c>
      <c r="C148" s="4" t="s">
        <v>3</v>
      </c>
      <c r="D148" s="4" t="s">
        <v>8</v>
      </c>
      <c r="E148" s="4" t="s">
        <v>124</v>
      </c>
      <c r="F148" s="4" t="s">
        <v>185</v>
      </c>
      <c r="G148" s="22">
        <v>500</v>
      </c>
      <c r="H148" s="22"/>
    </row>
    <row r="149" spans="1:8" ht="33" x14ac:dyDescent="0.25">
      <c r="A149" s="4"/>
      <c r="B149" s="10" t="s">
        <v>69</v>
      </c>
      <c r="C149" s="4" t="s">
        <v>3</v>
      </c>
      <c r="D149" s="4" t="s">
        <v>8</v>
      </c>
      <c r="E149" s="4" t="s">
        <v>101</v>
      </c>
      <c r="F149" s="4"/>
      <c r="G149" s="22">
        <f>G151+G152+G155+G156+G150+G153+G154</f>
        <v>16943.588</v>
      </c>
      <c r="H149" s="22">
        <f>H151+H152+H155+H156+H150+H153+H154</f>
        <v>15030.235000000001</v>
      </c>
    </row>
    <row r="150" spans="1:8" ht="82.5" x14ac:dyDescent="0.25">
      <c r="A150" s="4"/>
      <c r="B150" s="9" t="s">
        <v>182</v>
      </c>
      <c r="C150" s="4" t="s">
        <v>3</v>
      </c>
      <c r="D150" s="4" t="s">
        <v>8</v>
      </c>
      <c r="E150" s="4" t="s">
        <v>101</v>
      </c>
      <c r="F150" s="4" t="s">
        <v>177</v>
      </c>
      <c r="G150" s="22">
        <v>5399.3069999999998</v>
      </c>
      <c r="H150" s="22">
        <v>3866.252</v>
      </c>
    </row>
    <row r="151" spans="1:8" ht="33" hidden="1" x14ac:dyDescent="0.25">
      <c r="A151" s="4"/>
      <c r="B151" s="9" t="s">
        <v>52</v>
      </c>
      <c r="C151" s="4" t="s">
        <v>3</v>
      </c>
      <c r="D151" s="4" t="s">
        <v>8</v>
      </c>
      <c r="E151" s="4" t="s">
        <v>101</v>
      </c>
      <c r="F151" s="4" t="s">
        <v>51</v>
      </c>
      <c r="G151" s="22"/>
      <c r="H151" s="22"/>
    </row>
    <row r="152" spans="1:8" ht="33" x14ac:dyDescent="0.25">
      <c r="A152" s="4"/>
      <c r="B152" s="7" t="s">
        <v>179</v>
      </c>
      <c r="C152" s="4" t="s">
        <v>3</v>
      </c>
      <c r="D152" s="4" t="s">
        <v>8</v>
      </c>
      <c r="E152" s="4" t="s">
        <v>101</v>
      </c>
      <c r="F152" s="4" t="s">
        <v>178</v>
      </c>
      <c r="G152" s="22">
        <v>2108.8850000000002</v>
      </c>
      <c r="H152" s="22">
        <v>1823.1869999999999</v>
      </c>
    </row>
    <row r="153" spans="1:8" ht="18.75" x14ac:dyDescent="0.25">
      <c r="A153" s="4"/>
      <c r="B153" s="9" t="s">
        <v>190</v>
      </c>
      <c r="C153" s="4" t="s">
        <v>3</v>
      </c>
      <c r="D153" s="4" t="s">
        <v>8</v>
      </c>
      <c r="E153" s="4" t="s">
        <v>101</v>
      </c>
      <c r="F153" s="4" t="s">
        <v>189</v>
      </c>
      <c r="G153" s="22">
        <v>946</v>
      </c>
      <c r="H153" s="22">
        <v>851.4</v>
      </c>
    </row>
    <row r="154" spans="1:8" ht="33" hidden="1" x14ac:dyDescent="0.25">
      <c r="A154" s="4"/>
      <c r="B154" s="9" t="s">
        <v>183</v>
      </c>
      <c r="C154" s="4" t="s">
        <v>3</v>
      </c>
      <c r="D154" s="4" t="s">
        <v>8</v>
      </c>
      <c r="E154" s="4" t="s">
        <v>101</v>
      </c>
      <c r="F154" s="4" t="s">
        <v>184</v>
      </c>
      <c r="G154" s="22"/>
      <c r="H154" s="22"/>
    </row>
    <row r="155" spans="1:8" ht="49.5" hidden="1" x14ac:dyDescent="0.25">
      <c r="A155" s="4"/>
      <c r="B155" s="7" t="s">
        <v>56</v>
      </c>
      <c r="C155" s="4" t="s">
        <v>3</v>
      </c>
      <c r="D155" s="4" t="s">
        <v>8</v>
      </c>
      <c r="E155" s="4" t="s">
        <v>101</v>
      </c>
      <c r="F155" s="4" t="s">
        <v>55</v>
      </c>
      <c r="G155" s="22"/>
      <c r="H155" s="22"/>
    </row>
    <row r="156" spans="1:8" ht="18.75" x14ac:dyDescent="0.25">
      <c r="A156" s="4"/>
      <c r="B156" s="7" t="s">
        <v>186</v>
      </c>
      <c r="C156" s="4" t="s">
        <v>3</v>
      </c>
      <c r="D156" s="4" t="s">
        <v>8</v>
      </c>
      <c r="E156" s="4" t="s">
        <v>101</v>
      </c>
      <c r="F156" s="4" t="s">
        <v>185</v>
      </c>
      <c r="G156" s="22">
        <v>8489.3960000000006</v>
      </c>
      <c r="H156" s="22">
        <v>8489.3960000000006</v>
      </c>
    </row>
    <row r="157" spans="1:8" ht="18.75" x14ac:dyDescent="0.25">
      <c r="A157" s="4"/>
      <c r="B157" s="7" t="s">
        <v>146</v>
      </c>
      <c r="C157" s="4" t="s">
        <v>3</v>
      </c>
      <c r="D157" s="4" t="s">
        <v>6</v>
      </c>
      <c r="E157" s="4"/>
      <c r="F157" s="4"/>
      <c r="G157" s="22">
        <f>G158+G160</f>
        <v>864396.09499999997</v>
      </c>
      <c r="H157" s="22">
        <f>H158+H160</f>
        <v>0</v>
      </c>
    </row>
    <row r="158" spans="1:8" ht="66" x14ac:dyDescent="0.25">
      <c r="A158" s="4"/>
      <c r="B158" s="9" t="s">
        <v>172</v>
      </c>
      <c r="C158" s="4" t="s">
        <v>3</v>
      </c>
      <c r="D158" s="4" t="s">
        <v>6</v>
      </c>
      <c r="E158" s="4" t="s">
        <v>117</v>
      </c>
      <c r="F158" s="4"/>
      <c r="G158" s="22">
        <f>G159</f>
        <v>431869.47700000001</v>
      </c>
      <c r="H158" s="22">
        <f>H159</f>
        <v>0</v>
      </c>
    </row>
    <row r="159" spans="1:8" ht="49.5" x14ac:dyDescent="0.25">
      <c r="A159" s="4"/>
      <c r="B159" s="45" t="s">
        <v>180</v>
      </c>
      <c r="C159" s="4" t="s">
        <v>3</v>
      </c>
      <c r="D159" s="4" t="s">
        <v>6</v>
      </c>
      <c r="E159" s="4" t="s">
        <v>117</v>
      </c>
      <c r="F159" s="4" t="s">
        <v>181</v>
      </c>
      <c r="G159" s="22">
        <f>431169.477+550+150</f>
        <v>431869.47700000001</v>
      </c>
      <c r="H159" s="22"/>
    </row>
    <row r="160" spans="1:8" ht="33" x14ac:dyDescent="0.25">
      <c r="A160" s="4"/>
      <c r="B160" s="10" t="s">
        <v>69</v>
      </c>
      <c r="C160" s="4" t="s">
        <v>3</v>
      </c>
      <c r="D160" s="4" t="s">
        <v>6</v>
      </c>
      <c r="E160" s="4" t="s">
        <v>101</v>
      </c>
      <c r="F160" s="4"/>
      <c r="G160" s="22">
        <f>G162+G161</f>
        <v>432526.61800000002</v>
      </c>
      <c r="H160" s="22">
        <f>H162</f>
        <v>0</v>
      </c>
    </row>
    <row r="161" spans="1:8" ht="49.5" x14ac:dyDescent="0.25">
      <c r="A161" s="4"/>
      <c r="B161" s="45" t="s">
        <v>180</v>
      </c>
      <c r="C161" s="4" t="s">
        <v>3</v>
      </c>
      <c r="D161" s="4" t="s">
        <v>6</v>
      </c>
      <c r="E161" s="4" t="s">
        <v>101</v>
      </c>
      <c r="F161" s="4" t="s">
        <v>181</v>
      </c>
      <c r="G161" s="22">
        <v>326276.19400000002</v>
      </c>
      <c r="H161" s="22"/>
    </row>
    <row r="162" spans="1:8" ht="33" x14ac:dyDescent="0.25">
      <c r="A162" s="4"/>
      <c r="B162" s="9" t="s">
        <v>183</v>
      </c>
      <c r="C162" s="4" t="s">
        <v>3</v>
      </c>
      <c r="D162" s="4" t="s">
        <v>6</v>
      </c>
      <c r="E162" s="4" t="s">
        <v>101</v>
      </c>
      <c r="F162" s="4" t="s">
        <v>184</v>
      </c>
      <c r="G162" s="22">
        <v>106250.424</v>
      </c>
      <c r="H162" s="22">
        <v>0</v>
      </c>
    </row>
    <row r="163" spans="1:8" ht="18.75" hidden="1" x14ac:dyDescent="0.25">
      <c r="A163" s="4"/>
      <c r="B163" s="9" t="s">
        <v>149</v>
      </c>
      <c r="C163" s="4" t="s">
        <v>3</v>
      </c>
      <c r="D163" s="4" t="s">
        <v>9</v>
      </c>
      <c r="E163" s="4"/>
      <c r="F163" s="4"/>
      <c r="G163" s="22">
        <f>G164</f>
        <v>0</v>
      </c>
      <c r="H163" s="22">
        <f>H164</f>
        <v>0</v>
      </c>
    </row>
    <row r="164" spans="1:8" ht="33" hidden="1" x14ac:dyDescent="0.25">
      <c r="A164" s="4"/>
      <c r="B164" s="10" t="s">
        <v>69</v>
      </c>
      <c r="C164" s="4" t="s">
        <v>3</v>
      </c>
      <c r="D164" s="4" t="s">
        <v>9</v>
      </c>
      <c r="E164" s="4" t="s">
        <v>101</v>
      </c>
      <c r="F164" s="4"/>
      <c r="G164" s="22">
        <f>G165</f>
        <v>0</v>
      </c>
      <c r="H164" s="22">
        <f>H165</f>
        <v>0</v>
      </c>
    </row>
    <row r="165" spans="1:8" ht="18.75" hidden="1" x14ac:dyDescent="0.25">
      <c r="A165" s="4"/>
      <c r="B165" s="9" t="s">
        <v>148</v>
      </c>
      <c r="C165" s="4" t="s">
        <v>3</v>
      </c>
      <c r="D165" s="4" t="s">
        <v>9</v>
      </c>
      <c r="E165" s="4" t="s">
        <v>101</v>
      </c>
      <c r="F165" s="4" t="s">
        <v>147</v>
      </c>
      <c r="G165" s="22"/>
      <c r="H165" s="22"/>
    </row>
    <row r="166" spans="1:8" ht="18.75" x14ac:dyDescent="0.25">
      <c r="A166" s="4"/>
      <c r="B166" s="7" t="s">
        <v>28</v>
      </c>
      <c r="C166" s="4" t="s">
        <v>3</v>
      </c>
      <c r="D166" s="4" t="s">
        <v>32</v>
      </c>
      <c r="E166" s="4"/>
      <c r="F166" s="4"/>
      <c r="G166" s="21">
        <f>G167+G174+G171+G169</f>
        <v>48863.724999999999</v>
      </c>
      <c r="H166" s="21">
        <f>H167+H174</f>
        <v>2136.373</v>
      </c>
    </row>
    <row r="167" spans="1:8" ht="75" x14ac:dyDescent="0.3">
      <c r="A167" s="4"/>
      <c r="B167" s="31" t="s">
        <v>157</v>
      </c>
      <c r="C167" s="4" t="s">
        <v>3</v>
      </c>
      <c r="D167" s="4" t="s">
        <v>32</v>
      </c>
      <c r="E167" s="4" t="s">
        <v>115</v>
      </c>
      <c r="F167" s="4"/>
      <c r="G167" s="21">
        <f>G168</f>
        <v>755</v>
      </c>
      <c r="H167" s="21">
        <f>H168</f>
        <v>0</v>
      </c>
    </row>
    <row r="168" spans="1:8" ht="33" x14ac:dyDescent="0.25">
      <c r="A168" s="4"/>
      <c r="B168" s="9" t="s">
        <v>183</v>
      </c>
      <c r="C168" s="4" t="s">
        <v>3</v>
      </c>
      <c r="D168" s="4" t="s">
        <v>32</v>
      </c>
      <c r="E168" s="4" t="s">
        <v>115</v>
      </c>
      <c r="F168" s="4" t="s">
        <v>184</v>
      </c>
      <c r="G168" s="21">
        <v>755</v>
      </c>
      <c r="H168" s="21"/>
    </row>
    <row r="169" spans="1:8" ht="49.5" x14ac:dyDescent="0.25">
      <c r="A169" s="4"/>
      <c r="B169" s="9" t="s">
        <v>193</v>
      </c>
      <c r="C169" s="4" t="s">
        <v>3</v>
      </c>
      <c r="D169" s="4" t="s">
        <v>32</v>
      </c>
      <c r="E169" s="4" t="s">
        <v>113</v>
      </c>
      <c r="F169" s="4"/>
      <c r="G169" s="21">
        <f>G170</f>
        <v>150</v>
      </c>
      <c r="H169" s="21"/>
    </row>
    <row r="170" spans="1:8" ht="33" x14ac:dyDescent="0.25">
      <c r="A170" s="4"/>
      <c r="B170" s="9" t="s">
        <v>183</v>
      </c>
      <c r="C170" s="4" t="s">
        <v>3</v>
      </c>
      <c r="D170" s="4" t="s">
        <v>32</v>
      </c>
      <c r="E170" s="4" t="s">
        <v>113</v>
      </c>
      <c r="F170" s="4" t="s">
        <v>184</v>
      </c>
      <c r="G170" s="21">
        <v>150</v>
      </c>
      <c r="H170" s="21"/>
    </row>
    <row r="171" spans="1:8" ht="49.5" x14ac:dyDescent="0.25">
      <c r="A171" s="4"/>
      <c r="B171" s="9" t="s">
        <v>141</v>
      </c>
      <c r="C171" s="4" t="s">
        <v>3</v>
      </c>
      <c r="D171" s="4" t="s">
        <v>32</v>
      </c>
      <c r="E171" s="4" t="s">
        <v>140</v>
      </c>
      <c r="F171" s="4"/>
      <c r="G171" s="21">
        <f>G172+G173</f>
        <v>213</v>
      </c>
      <c r="H171" s="21"/>
    </row>
    <row r="172" spans="1:8" ht="33" x14ac:dyDescent="0.25">
      <c r="A172" s="4"/>
      <c r="B172" s="7" t="s">
        <v>179</v>
      </c>
      <c r="C172" s="4" t="s">
        <v>3</v>
      </c>
      <c r="D172" s="4" t="s">
        <v>32</v>
      </c>
      <c r="E172" s="4" t="s">
        <v>140</v>
      </c>
      <c r="F172" s="4" t="s">
        <v>178</v>
      </c>
      <c r="G172" s="21">
        <v>56.08</v>
      </c>
      <c r="H172" s="21"/>
    </row>
    <row r="173" spans="1:8" ht="33" x14ac:dyDescent="0.25">
      <c r="A173" s="4"/>
      <c r="B173" s="9" t="s">
        <v>183</v>
      </c>
      <c r="C173" s="4" t="s">
        <v>3</v>
      </c>
      <c r="D173" s="4" t="s">
        <v>32</v>
      </c>
      <c r="E173" s="4" t="s">
        <v>140</v>
      </c>
      <c r="F173" s="4" t="s">
        <v>184</v>
      </c>
      <c r="G173" s="21">
        <v>156.91999999999999</v>
      </c>
      <c r="H173" s="21"/>
    </row>
    <row r="174" spans="1:8" ht="33" x14ac:dyDescent="0.25">
      <c r="A174" s="4"/>
      <c r="B174" s="10" t="s">
        <v>69</v>
      </c>
      <c r="C174" s="4" t="s">
        <v>3</v>
      </c>
      <c r="D174" s="4" t="s">
        <v>32</v>
      </c>
      <c r="E174" s="4" t="s">
        <v>101</v>
      </c>
      <c r="F174" s="4"/>
      <c r="G174" s="21">
        <f>G178+G175+G176+G179+G177</f>
        <v>47745.724999999999</v>
      </c>
      <c r="H174" s="21">
        <f>H178+H175+H176</f>
        <v>2136.373</v>
      </c>
    </row>
    <row r="175" spans="1:8" ht="82.5" x14ac:dyDescent="0.25">
      <c r="A175" s="4"/>
      <c r="B175" s="9" t="s">
        <v>182</v>
      </c>
      <c r="C175" s="4" t="s">
        <v>3</v>
      </c>
      <c r="D175" s="4" t="s">
        <v>32</v>
      </c>
      <c r="E175" s="4" t="s">
        <v>101</v>
      </c>
      <c r="F175" s="4" t="s">
        <v>177</v>
      </c>
      <c r="G175" s="21">
        <v>598.25599999999997</v>
      </c>
      <c r="H175" s="21">
        <v>455</v>
      </c>
    </row>
    <row r="176" spans="1:8" ht="33" x14ac:dyDescent="0.25">
      <c r="A176" s="4"/>
      <c r="B176" s="7" t="s">
        <v>179</v>
      </c>
      <c r="C176" s="4" t="s">
        <v>3</v>
      </c>
      <c r="D176" s="4" t="s">
        <v>32</v>
      </c>
      <c r="E176" s="4" t="s">
        <v>101</v>
      </c>
      <c r="F176" s="4" t="s">
        <v>178</v>
      </c>
      <c r="G176" s="21">
        <v>1681.373</v>
      </c>
      <c r="H176" s="21">
        <v>1681.373</v>
      </c>
    </row>
    <row r="177" spans="1:8" ht="18.75" hidden="1" x14ac:dyDescent="0.25">
      <c r="A177" s="4"/>
      <c r="B177" s="7" t="s">
        <v>87</v>
      </c>
      <c r="C177" s="4" t="s">
        <v>3</v>
      </c>
      <c r="D177" s="4" t="s">
        <v>32</v>
      </c>
      <c r="E177" s="4" t="s">
        <v>101</v>
      </c>
      <c r="F177" s="4" t="s">
        <v>86</v>
      </c>
      <c r="G177" s="21"/>
      <c r="H177" s="21"/>
    </row>
    <row r="178" spans="1:8" ht="33" x14ac:dyDescent="0.25">
      <c r="A178" s="4"/>
      <c r="B178" s="9" t="s">
        <v>183</v>
      </c>
      <c r="C178" s="4" t="s">
        <v>3</v>
      </c>
      <c r="D178" s="4" t="s">
        <v>32</v>
      </c>
      <c r="E178" s="4" t="s">
        <v>101</v>
      </c>
      <c r="F178" s="4" t="s">
        <v>184</v>
      </c>
      <c r="G178" s="21">
        <v>45466.095999999998</v>
      </c>
      <c r="H178" s="21"/>
    </row>
    <row r="179" spans="1:8" ht="18.75" hidden="1" x14ac:dyDescent="0.25">
      <c r="A179" s="4"/>
      <c r="B179" s="9" t="s">
        <v>82</v>
      </c>
      <c r="C179" s="4" t="s">
        <v>3</v>
      </c>
      <c r="D179" s="4" t="s">
        <v>32</v>
      </c>
      <c r="E179" s="4" t="s">
        <v>101</v>
      </c>
      <c r="F179" s="4" t="s">
        <v>81</v>
      </c>
      <c r="G179" s="21"/>
      <c r="H179" s="21"/>
    </row>
    <row r="180" spans="1:8" ht="18.75" x14ac:dyDescent="0.25">
      <c r="A180" s="4"/>
      <c r="B180" s="9" t="s">
        <v>88</v>
      </c>
      <c r="C180" s="4" t="s">
        <v>8</v>
      </c>
      <c r="D180" s="4" t="s">
        <v>0</v>
      </c>
      <c r="E180" s="4"/>
      <c r="F180" s="4"/>
      <c r="G180" s="21">
        <f>G187+G183+G181</f>
        <v>426717.18300000002</v>
      </c>
      <c r="H180" s="21">
        <f>H187+H183+H181</f>
        <v>405317.89199999999</v>
      </c>
    </row>
    <row r="181" spans="1:8" ht="49.5" hidden="1" x14ac:dyDescent="0.25">
      <c r="A181" s="4"/>
      <c r="B181" s="10" t="s">
        <v>159</v>
      </c>
      <c r="C181" s="4" t="s">
        <v>8</v>
      </c>
      <c r="D181" s="4" t="s">
        <v>0</v>
      </c>
      <c r="E181" s="4" t="s">
        <v>120</v>
      </c>
      <c r="F181" s="4"/>
      <c r="G181" s="21">
        <f>G182</f>
        <v>0</v>
      </c>
      <c r="H181" s="21">
        <f>H182</f>
        <v>0</v>
      </c>
    </row>
    <row r="182" spans="1:8" ht="18.75" hidden="1" x14ac:dyDescent="0.25">
      <c r="A182" s="4"/>
      <c r="B182" s="9" t="s">
        <v>91</v>
      </c>
      <c r="C182" s="4" t="s">
        <v>8</v>
      </c>
      <c r="D182" s="4" t="s">
        <v>0</v>
      </c>
      <c r="E182" s="4" t="s">
        <v>120</v>
      </c>
      <c r="F182" s="4" t="s">
        <v>90</v>
      </c>
      <c r="G182" s="21">
        <v>0</v>
      </c>
      <c r="H182" s="21">
        <v>0</v>
      </c>
    </row>
    <row r="183" spans="1:8" ht="69" customHeight="1" x14ac:dyDescent="0.25">
      <c r="A183" s="4"/>
      <c r="B183" s="9" t="s">
        <v>152</v>
      </c>
      <c r="C183" s="4" t="s">
        <v>8</v>
      </c>
      <c r="D183" s="4" t="s">
        <v>0</v>
      </c>
      <c r="E183" s="4" t="s">
        <v>151</v>
      </c>
      <c r="F183" s="4"/>
      <c r="G183" s="21">
        <f>G186+G185+G184</f>
        <v>426297.18300000002</v>
      </c>
      <c r="H183" s="21">
        <f>H186+H185</f>
        <v>405317.89199999999</v>
      </c>
    </row>
    <row r="184" spans="1:8" ht="33" x14ac:dyDescent="0.25">
      <c r="A184" s="4"/>
      <c r="B184" s="7" t="s">
        <v>179</v>
      </c>
      <c r="C184" s="4" t="s">
        <v>8</v>
      </c>
      <c r="D184" s="4" t="s">
        <v>0</v>
      </c>
      <c r="E184" s="4" t="s">
        <v>151</v>
      </c>
      <c r="F184" s="4" t="s">
        <v>178</v>
      </c>
      <c r="G184" s="21">
        <v>100</v>
      </c>
      <c r="H184" s="21"/>
    </row>
    <row r="185" spans="1:8" ht="18.75" hidden="1" x14ac:dyDescent="0.25">
      <c r="A185" s="4"/>
      <c r="B185" s="10" t="s">
        <v>187</v>
      </c>
      <c r="C185" s="4" t="s">
        <v>8</v>
      </c>
      <c r="D185" s="4" t="s">
        <v>0</v>
      </c>
      <c r="E185" s="4" t="s">
        <v>151</v>
      </c>
      <c r="F185" s="4" t="s">
        <v>188</v>
      </c>
      <c r="G185" s="21"/>
      <c r="H185" s="21"/>
    </row>
    <row r="186" spans="1:8" ht="49.5" x14ac:dyDescent="0.25">
      <c r="A186" s="4"/>
      <c r="B186" s="45" t="s">
        <v>180</v>
      </c>
      <c r="C186" s="4" t="s">
        <v>8</v>
      </c>
      <c r="D186" s="4" t="s">
        <v>0</v>
      </c>
      <c r="E186" s="4" t="s">
        <v>151</v>
      </c>
      <c r="F186" s="4" t="s">
        <v>181</v>
      </c>
      <c r="G186" s="21">
        <v>426197.18300000002</v>
      </c>
      <c r="H186" s="21">
        <v>405317.89199999999</v>
      </c>
    </row>
    <row r="187" spans="1:8" ht="33" x14ac:dyDescent="0.25">
      <c r="A187" s="4"/>
      <c r="B187" s="7" t="s">
        <v>80</v>
      </c>
      <c r="C187" s="4" t="s">
        <v>8</v>
      </c>
      <c r="D187" s="4" t="s">
        <v>0</v>
      </c>
      <c r="E187" s="4" t="s">
        <v>116</v>
      </c>
      <c r="F187" s="4"/>
      <c r="G187" s="21">
        <f>G188</f>
        <v>420</v>
      </c>
      <c r="H187" s="21">
        <f>H188</f>
        <v>0</v>
      </c>
    </row>
    <row r="188" spans="1:8" ht="33" x14ac:dyDescent="0.25">
      <c r="A188" s="4"/>
      <c r="B188" s="7" t="s">
        <v>179</v>
      </c>
      <c r="C188" s="4" t="s">
        <v>8</v>
      </c>
      <c r="D188" s="4" t="s">
        <v>0</v>
      </c>
      <c r="E188" s="4" t="s">
        <v>116</v>
      </c>
      <c r="F188" s="4" t="s">
        <v>178</v>
      </c>
      <c r="G188" s="21">
        <v>420</v>
      </c>
      <c r="H188" s="21"/>
    </row>
    <row r="189" spans="1:8" ht="18.75" x14ac:dyDescent="0.25">
      <c r="A189" s="4"/>
      <c r="B189" s="7" t="s">
        <v>21</v>
      </c>
      <c r="C189" s="4" t="s">
        <v>8</v>
      </c>
      <c r="D189" s="4" t="s">
        <v>2</v>
      </c>
      <c r="E189" s="4"/>
      <c r="F189" s="4"/>
      <c r="G189" s="21">
        <f>G190+G194+G192</f>
        <v>56724.582000000002</v>
      </c>
      <c r="H189" s="21">
        <f>H190+H194</f>
        <v>0</v>
      </c>
    </row>
    <row r="190" spans="1:8" ht="66" x14ac:dyDescent="0.25">
      <c r="A190" s="4"/>
      <c r="B190" s="9" t="s">
        <v>172</v>
      </c>
      <c r="C190" s="4" t="s">
        <v>8</v>
      </c>
      <c r="D190" s="4" t="s">
        <v>2</v>
      </c>
      <c r="E190" s="4" t="s">
        <v>117</v>
      </c>
      <c r="F190" s="4"/>
      <c r="G190" s="21">
        <f>G191</f>
        <v>32870.442999999999</v>
      </c>
      <c r="H190" s="21">
        <f>H191+H193</f>
        <v>0</v>
      </c>
    </row>
    <row r="191" spans="1:8" ht="49.5" x14ac:dyDescent="0.25">
      <c r="A191" s="4"/>
      <c r="B191" s="45" t="s">
        <v>180</v>
      </c>
      <c r="C191" s="4" t="s">
        <v>8</v>
      </c>
      <c r="D191" s="4" t="s">
        <v>2</v>
      </c>
      <c r="E191" s="4" t="s">
        <v>117</v>
      </c>
      <c r="F191" s="4" t="s">
        <v>181</v>
      </c>
      <c r="G191" s="21">
        <v>32870.442999999999</v>
      </c>
      <c r="H191" s="21"/>
    </row>
    <row r="192" spans="1:8" ht="66" x14ac:dyDescent="0.25">
      <c r="A192" s="4"/>
      <c r="B192" s="45" t="s">
        <v>171</v>
      </c>
      <c r="C192" s="4" t="s">
        <v>8</v>
      </c>
      <c r="D192" s="4" t="s">
        <v>2</v>
      </c>
      <c r="E192" s="4" t="s">
        <v>123</v>
      </c>
      <c r="F192" s="4"/>
      <c r="G192" s="21">
        <f>G193</f>
        <v>164.13900000000001</v>
      </c>
      <c r="H192" s="21"/>
    </row>
    <row r="193" spans="1:8" ht="33" x14ac:dyDescent="0.25">
      <c r="A193" s="4"/>
      <c r="B193" s="9" t="s">
        <v>183</v>
      </c>
      <c r="C193" s="4" t="s">
        <v>8</v>
      </c>
      <c r="D193" s="4" t="s">
        <v>2</v>
      </c>
      <c r="E193" s="4" t="s">
        <v>123</v>
      </c>
      <c r="F193" s="4" t="s">
        <v>184</v>
      </c>
      <c r="G193" s="21">
        <v>164.13900000000001</v>
      </c>
      <c r="H193" s="21"/>
    </row>
    <row r="194" spans="1:8" ht="33" x14ac:dyDescent="0.25">
      <c r="A194" s="4"/>
      <c r="B194" s="7" t="s">
        <v>80</v>
      </c>
      <c r="C194" s="4" t="s">
        <v>8</v>
      </c>
      <c r="D194" s="4" t="s">
        <v>2</v>
      </c>
      <c r="E194" s="4" t="s">
        <v>116</v>
      </c>
      <c r="F194" s="4"/>
      <c r="G194" s="21">
        <f>G197+G196+G195+G198</f>
        <v>23690</v>
      </c>
      <c r="H194" s="21">
        <f>H197+H196+H195+H198</f>
        <v>0</v>
      </c>
    </row>
    <row r="195" spans="1:8" ht="49.5" x14ac:dyDescent="0.25">
      <c r="A195" s="4"/>
      <c r="B195" s="45" t="s">
        <v>180</v>
      </c>
      <c r="C195" s="4" t="s">
        <v>8</v>
      </c>
      <c r="D195" s="4" t="s">
        <v>2</v>
      </c>
      <c r="E195" s="4" t="s">
        <v>116</v>
      </c>
      <c r="F195" s="4" t="s">
        <v>181</v>
      </c>
      <c r="G195" s="21">
        <v>22600</v>
      </c>
      <c r="H195" s="21"/>
    </row>
    <row r="196" spans="1:8" ht="115.5" hidden="1" x14ac:dyDescent="0.25">
      <c r="A196" s="4"/>
      <c r="B196" s="45" t="s">
        <v>131</v>
      </c>
      <c r="C196" s="4" t="s">
        <v>8</v>
      </c>
      <c r="D196" s="4" t="s">
        <v>2</v>
      </c>
      <c r="E196" s="4" t="s">
        <v>116</v>
      </c>
      <c r="F196" s="4" t="s">
        <v>129</v>
      </c>
      <c r="G196" s="21"/>
      <c r="H196" s="21"/>
    </row>
    <row r="197" spans="1:8" ht="18.75" hidden="1" x14ac:dyDescent="0.25">
      <c r="A197" s="4"/>
      <c r="B197" s="9" t="s">
        <v>73</v>
      </c>
      <c r="C197" s="4" t="s">
        <v>8</v>
      </c>
      <c r="D197" s="4" t="s">
        <v>2</v>
      </c>
      <c r="E197" s="4" t="s">
        <v>116</v>
      </c>
      <c r="F197" s="4" t="s">
        <v>63</v>
      </c>
      <c r="G197" s="21"/>
      <c r="H197" s="21"/>
    </row>
    <row r="198" spans="1:8" ht="33" x14ac:dyDescent="0.25">
      <c r="A198" s="4"/>
      <c r="B198" s="9" t="s">
        <v>183</v>
      </c>
      <c r="C198" s="4" t="s">
        <v>8</v>
      </c>
      <c r="D198" s="4" t="s">
        <v>2</v>
      </c>
      <c r="E198" s="4" t="s">
        <v>116</v>
      </c>
      <c r="F198" s="4" t="s">
        <v>184</v>
      </c>
      <c r="G198" s="21">
        <f>490+600</f>
        <v>1090</v>
      </c>
      <c r="H198" s="21"/>
    </row>
    <row r="199" spans="1:8" ht="18.75" x14ac:dyDescent="0.25">
      <c r="A199" s="4"/>
      <c r="B199" s="9" t="s">
        <v>89</v>
      </c>
      <c r="C199" s="4" t="s">
        <v>8</v>
      </c>
      <c r="D199" s="4" t="s">
        <v>1</v>
      </c>
      <c r="E199" s="4"/>
      <c r="F199" s="4"/>
      <c r="G199" s="21">
        <f>G202+G200</f>
        <v>91709.973999999987</v>
      </c>
      <c r="H199" s="21">
        <f>H202+H200</f>
        <v>70188.672999999995</v>
      </c>
    </row>
    <row r="200" spans="1:8" ht="49.5" x14ac:dyDescent="0.25">
      <c r="A200" s="4"/>
      <c r="B200" s="10" t="s">
        <v>159</v>
      </c>
      <c r="C200" s="4" t="s">
        <v>8</v>
      </c>
      <c r="D200" s="4" t="s">
        <v>1</v>
      </c>
      <c r="E200" s="4" t="s">
        <v>120</v>
      </c>
      <c r="F200" s="4"/>
      <c r="G200" s="21">
        <f>G201</f>
        <v>15921.300999999999</v>
      </c>
      <c r="H200" s="21">
        <f>H201</f>
        <v>0</v>
      </c>
    </row>
    <row r="201" spans="1:8" ht="33" x14ac:dyDescent="0.25">
      <c r="A201" s="4"/>
      <c r="B201" s="9" t="s">
        <v>183</v>
      </c>
      <c r="C201" s="4" t="s">
        <v>8</v>
      </c>
      <c r="D201" s="4" t="s">
        <v>1</v>
      </c>
      <c r="E201" s="4" t="s">
        <v>120</v>
      </c>
      <c r="F201" s="4" t="s">
        <v>184</v>
      </c>
      <c r="G201" s="21">
        <v>15921.300999999999</v>
      </c>
      <c r="H201" s="21"/>
    </row>
    <row r="202" spans="1:8" ht="66" x14ac:dyDescent="0.25">
      <c r="A202" s="4"/>
      <c r="B202" s="9" t="s">
        <v>150</v>
      </c>
      <c r="C202" s="4" t="s">
        <v>8</v>
      </c>
      <c r="D202" s="4" t="s">
        <v>1</v>
      </c>
      <c r="E202" s="4" t="s">
        <v>132</v>
      </c>
      <c r="F202" s="4"/>
      <c r="G202" s="21">
        <f>G203</f>
        <v>75788.672999999995</v>
      </c>
      <c r="H202" s="21">
        <f>H203</f>
        <v>70188.672999999995</v>
      </c>
    </row>
    <row r="203" spans="1:8" ht="33" x14ac:dyDescent="0.25">
      <c r="A203" s="4"/>
      <c r="B203" s="9" t="s">
        <v>183</v>
      </c>
      <c r="C203" s="4" t="s">
        <v>8</v>
      </c>
      <c r="D203" s="4" t="s">
        <v>1</v>
      </c>
      <c r="E203" s="4" t="s">
        <v>132</v>
      </c>
      <c r="F203" s="4" t="s">
        <v>184</v>
      </c>
      <c r="G203" s="21">
        <v>75788.672999999995</v>
      </c>
      <c r="H203" s="21">
        <v>70188.672999999995</v>
      </c>
    </row>
    <row r="204" spans="1:8" ht="33" hidden="1" x14ac:dyDescent="0.25">
      <c r="A204" s="4"/>
      <c r="B204" s="9" t="s">
        <v>160</v>
      </c>
      <c r="C204" s="4" t="s">
        <v>8</v>
      </c>
      <c r="D204" s="4" t="s">
        <v>8</v>
      </c>
      <c r="E204" s="4"/>
      <c r="F204" s="4"/>
      <c r="G204" s="21">
        <f>G205</f>
        <v>0</v>
      </c>
      <c r="H204" s="21">
        <f>H205</f>
        <v>0</v>
      </c>
    </row>
    <row r="205" spans="1:8" ht="66" hidden="1" x14ac:dyDescent="0.25">
      <c r="A205" s="4"/>
      <c r="B205" s="7" t="s">
        <v>171</v>
      </c>
      <c r="C205" s="4" t="s">
        <v>8</v>
      </c>
      <c r="D205" s="4" t="s">
        <v>8</v>
      </c>
      <c r="E205" s="4" t="s">
        <v>123</v>
      </c>
      <c r="F205" s="4"/>
      <c r="G205" s="21">
        <f>G206</f>
        <v>0</v>
      </c>
      <c r="H205" s="21">
        <f>H206</f>
        <v>0</v>
      </c>
    </row>
    <row r="206" spans="1:8" ht="49.5" hidden="1" x14ac:dyDescent="0.25">
      <c r="A206" s="4"/>
      <c r="B206" s="45" t="s">
        <v>180</v>
      </c>
      <c r="C206" s="4" t="s">
        <v>8</v>
      </c>
      <c r="D206" s="4" t="s">
        <v>8</v>
      </c>
      <c r="E206" s="4" t="s">
        <v>123</v>
      </c>
      <c r="F206" s="4" t="s">
        <v>181</v>
      </c>
      <c r="G206" s="21"/>
      <c r="H206" s="21"/>
    </row>
    <row r="207" spans="1:8" ht="18.75" hidden="1" x14ac:dyDescent="0.25">
      <c r="A207" s="4"/>
      <c r="B207" s="9" t="s">
        <v>161</v>
      </c>
      <c r="C207" s="4" t="s">
        <v>7</v>
      </c>
      <c r="D207" s="4" t="s">
        <v>0</v>
      </c>
      <c r="E207" s="4"/>
      <c r="F207" s="4"/>
      <c r="G207" s="21">
        <f>G208</f>
        <v>0</v>
      </c>
      <c r="H207" s="21">
        <f>H208</f>
        <v>0</v>
      </c>
    </row>
    <row r="208" spans="1:8" ht="33" hidden="1" x14ac:dyDescent="0.25">
      <c r="A208" s="4"/>
      <c r="B208" s="9" t="s">
        <v>78</v>
      </c>
      <c r="C208" s="4" t="s">
        <v>7</v>
      </c>
      <c r="D208" s="4" t="s">
        <v>0</v>
      </c>
      <c r="E208" s="4" t="s">
        <v>125</v>
      </c>
      <c r="F208" s="4"/>
      <c r="G208" s="21">
        <f>G209+G210</f>
        <v>0</v>
      </c>
      <c r="H208" s="21">
        <f>H209+H210</f>
        <v>0</v>
      </c>
    </row>
    <row r="209" spans="1:10" ht="33" hidden="1" x14ac:dyDescent="0.25">
      <c r="A209" s="4"/>
      <c r="B209" s="7" t="s">
        <v>52</v>
      </c>
      <c r="C209" s="4" t="s">
        <v>7</v>
      </c>
      <c r="D209" s="4" t="s">
        <v>0</v>
      </c>
      <c r="E209" s="4" t="s">
        <v>125</v>
      </c>
      <c r="F209" s="4" t="s">
        <v>51</v>
      </c>
      <c r="G209" s="21"/>
      <c r="H209" s="21"/>
    </row>
    <row r="210" spans="1:10" ht="33" hidden="1" x14ac:dyDescent="0.25">
      <c r="A210" s="4"/>
      <c r="B210" s="7" t="s">
        <v>54</v>
      </c>
      <c r="C210" s="4" t="s">
        <v>7</v>
      </c>
      <c r="D210" s="4" t="s">
        <v>0</v>
      </c>
      <c r="E210" s="4" t="s">
        <v>125</v>
      </c>
      <c r="F210" s="4" t="s">
        <v>53</v>
      </c>
      <c r="G210" s="21"/>
      <c r="H210" s="21"/>
    </row>
    <row r="211" spans="1:10" ht="18.75" x14ac:dyDescent="0.25">
      <c r="A211" s="4"/>
      <c r="B211" s="9" t="s">
        <v>136</v>
      </c>
      <c r="C211" s="4" t="s">
        <v>7</v>
      </c>
      <c r="D211" s="4" t="s">
        <v>8</v>
      </c>
      <c r="E211" s="4"/>
      <c r="F211" s="4"/>
      <c r="G211" s="21">
        <f>G212+G214</f>
        <v>2680.4270000000001</v>
      </c>
      <c r="H211" s="21">
        <f>H212+H214</f>
        <v>1322.9749999999999</v>
      </c>
    </row>
    <row r="212" spans="1:10" ht="66" hidden="1" x14ac:dyDescent="0.25">
      <c r="A212" s="4"/>
      <c r="B212" s="9" t="s">
        <v>150</v>
      </c>
      <c r="C212" s="4" t="s">
        <v>7</v>
      </c>
      <c r="D212" s="4" t="s">
        <v>8</v>
      </c>
      <c r="E212" s="4" t="s">
        <v>132</v>
      </c>
      <c r="F212" s="4"/>
      <c r="G212" s="21">
        <f>G213</f>
        <v>0</v>
      </c>
      <c r="H212" s="21">
        <f>H213</f>
        <v>0</v>
      </c>
    </row>
    <row r="213" spans="1:10" ht="18.75" hidden="1" x14ac:dyDescent="0.25">
      <c r="A213" s="4"/>
      <c r="B213" s="9" t="s">
        <v>64</v>
      </c>
      <c r="C213" s="4" t="s">
        <v>7</v>
      </c>
      <c r="D213" s="4" t="s">
        <v>8</v>
      </c>
      <c r="E213" s="4" t="s">
        <v>132</v>
      </c>
      <c r="F213" s="4" t="s">
        <v>63</v>
      </c>
      <c r="G213" s="21"/>
      <c r="H213" s="21"/>
    </row>
    <row r="214" spans="1:10" ht="33" x14ac:dyDescent="0.25">
      <c r="A214" s="4"/>
      <c r="B214" s="9" t="s">
        <v>78</v>
      </c>
      <c r="C214" s="4" t="s">
        <v>7</v>
      </c>
      <c r="D214" s="4" t="s">
        <v>8</v>
      </c>
      <c r="E214" s="4" t="s">
        <v>125</v>
      </c>
      <c r="F214" s="4"/>
      <c r="G214" s="21">
        <f>G217+G215+G216</f>
        <v>2680.4270000000001</v>
      </c>
      <c r="H214" s="21">
        <f>H217+H215+H216</f>
        <v>1322.9749999999999</v>
      </c>
    </row>
    <row r="215" spans="1:10" ht="82.5" x14ac:dyDescent="0.25">
      <c r="A215" s="4"/>
      <c r="B215" s="9" t="s">
        <v>182</v>
      </c>
      <c r="C215" s="4" t="s">
        <v>7</v>
      </c>
      <c r="D215" s="4" t="s">
        <v>8</v>
      </c>
      <c r="E215" s="4" t="s">
        <v>125</v>
      </c>
      <c r="F215" s="4" t="s">
        <v>177</v>
      </c>
      <c r="G215" s="21">
        <v>2518.607</v>
      </c>
      <c r="H215" s="21">
        <v>1161.155</v>
      </c>
    </row>
    <row r="216" spans="1:10" ht="33" x14ac:dyDescent="0.25">
      <c r="A216" s="4"/>
      <c r="B216" s="7" t="s">
        <v>179</v>
      </c>
      <c r="C216" s="4" t="s">
        <v>7</v>
      </c>
      <c r="D216" s="4" t="s">
        <v>8</v>
      </c>
      <c r="E216" s="4" t="s">
        <v>125</v>
      </c>
      <c r="F216" s="4" t="s">
        <v>178</v>
      </c>
      <c r="G216" s="21">
        <v>161.82</v>
      </c>
      <c r="H216" s="21">
        <v>161.82</v>
      </c>
    </row>
    <row r="217" spans="1:10" ht="18.75" hidden="1" x14ac:dyDescent="0.25">
      <c r="A217" s="4"/>
      <c r="B217" s="9" t="s">
        <v>73</v>
      </c>
      <c r="C217" s="4" t="s">
        <v>7</v>
      </c>
      <c r="D217" s="4" t="s">
        <v>8</v>
      </c>
      <c r="E217" s="4" t="s">
        <v>125</v>
      </c>
      <c r="F217" s="4" t="s">
        <v>72</v>
      </c>
      <c r="G217" s="21"/>
      <c r="H217" s="21"/>
    </row>
    <row r="218" spans="1:10" ht="18.75" x14ac:dyDescent="0.25">
      <c r="A218" s="4"/>
      <c r="B218" s="7" t="s">
        <v>50</v>
      </c>
      <c r="C218" s="4" t="s">
        <v>4</v>
      </c>
      <c r="D218" s="4" t="s">
        <v>0</v>
      </c>
      <c r="E218" s="4"/>
      <c r="F218" s="4"/>
      <c r="G218" s="21">
        <f>G222+G219</f>
        <v>449614.31299999997</v>
      </c>
      <c r="H218" s="21">
        <f>H222+H219</f>
        <v>425513.58900000004</v>
      </c>
    </row>
    <row r="219" spans="1:10" ht="82.5" x14ac:dyDescent="0.25">
      <c r="A219" s="4"/>
      <c r="B219" s="7" t="s">
        <v>158</v>
      </c>
      <c r="C219" s="4" t="s">
        <v>4</v>
      </c>
      <c r="D219" s="4" t="s">
        <v>0</v>
      </c>
      <c r="E219" s="4" t="s">
        <v>118</v>
      </c>
      <c r="F219" s="4"/>
      <c r="G219" s="21">
        <f>G220+G221</f>
        <v>443047.04</v>
      </c>
      <c r="H219" s="21">
        <f>H220+H221</f>
        <v>419145.60100000002</v>
      </c>
    </row>
    <row r="220" spans="1:10" ht="49.5" x14ac:dyDescent="0.25">
      <c r="A220" s="4"/>
      <c r="B220" s="45" t="s">
        <v>180</v>
      </c>
      <c r="C220" s="4" t="s">
        <v>4</v>
      </c>
      <c r="D220" s="4" t="s">
        <v>0</v>
      </c>
      <c r="E220" s="4" t="s">
        <v>118</v>
      </c>
      <c r="F220" s="4" t="s">
        <v>181</v>
      </c>
      <c r="G220" s="21">
        <v>427272.82</v>
      </c>
      <c r="H220" s="21">
        <v>404160.092</v>
      </c>
    </row>
    <row r="221" spans="1:10" ht="33" x14ac:dyDescent="0.25">
      <c r="A221" s="4"/>
      <c r="B221" s="9" t="s">
        <v>183</v>
      </c>
      <c r="C221" s="4" t="s">
        <v>4</v>
      </c>
      <c r="D221" s="4" t="s">
        <v>0</v>
      </c>
      <c r="E221" s="4" t="s">
        <v>118</v>
      </c>
      <c r="F221" s="4" t="s">
        <v>184</v>
      </c>
      <c r="G221" s="21">
        <v>15774.22</v>
      </c>
      <c r="H221" s="21">
        <v>14985.509</v>
      </c>
    </row>
    <row r="222" spans="1:10" ht="66" x14ac:dyDescent="0.25">
      <c r="A222" s="4"/>
      <c r="B222" s="9" t="s">
        <v>172</v>
      </c>
      <c r="C222" s="4" t="s">
        <v>4</v>
      </c>
      <c r="D222" s="4" t="s">
        <v>0</v>
      </c>
      <c r="E222" s="4" t="s">
        <v>117</v>
      </c>
      <c r="F222" s="4"/>
      <c r="G222" s="21">
        <f>G223+G224</f>
        <v>6567.2730000000001</v>
      </c>
      <c r="H222" s="21">
        <f>H223+H224</f>
        <v>6367.9880000000003</v>
      </c>
    </row>
    <row r="223" spans="1:10" ht="49.5" x14ac:dyDescent="0.25">
      <c r="A223" s="4"/>
      <c r="B223" s="45" t="s">
        <v>180</v>
      </c>
      <c r="C223" s="4" t="s">
        <v>4</v>
      </c>
      <c r="D223" s="4" t="s">
        <v>0</v>
      </c>
      <c r="E223" s="4" t="s">
        <v>117</v>
      </c>
      <c r="F223" s="4" t="s">
        <v>181</v>
      </c>
      <c r="G223" s="21">
        <v>6567.2730000000001</v>
      </c>
      <c r="H223" s="21">
        <v>6367.9880000000003</v>
      </c>
    </row>
    <row r="224" spans="1:10" ht="18.75" hidden="1" x14ac:dyDescent="0.25">
      <c r="A224" s="4"/>
      <c r="B224" s="9" t="s">
        <v>73</v>
      </c>
      <c r="C224" s="4" t="s">
        <v>4</v>
      </c>
      <c r="D224" s="4" t="s">
        <v>0</v>
      </c>
      <c r="E224" s="4" t="s">
        <v>117</v>
      </c>
      <c r="F224" s="4" t="s">
        <v>72</v>
      </c>
      <c r="G224" s="21"/>
      <c r="H224" s="21"/>
      <c r="J224" s="55"/>
    </row>
    <row r="225" spans="1:8" ht="18.75" x14ac:dyDescent="0.25">
      <c r="A225" s="4"/>
      <c r="B225" s="9" t="s">
        <v>17</v>
      </c>
      <c r="C225" s="4" t="s">
        <v>4</v>
      </c>
      <c r="D225" s="4" t="s">
        <v>2</v>
      </c>
      <c r="E225" s="4"/>
      <c r="F225" s="4"/>
      <c r="G225" s="21">
        <f>G226+G229</f>
        <v>54030.31</v>
      </c>
      <c r="H225" s="21">
        <f>H226+H229</f>
        <v>51345.695</v>
      </c>
    </row>
    <row r="226" spans="1:8" ht="99" x14ac:dyDescent="0.25">
      <c r="A226" s="4"/>
      <c r="B226" s="9" t="s">
        <v>170</v>
      </c>
      <c r="C226" s="4" t="s">
        <v>4</v>
      </c>
      <c r="D226" s="4" t="s">
        <v>2</v>
      </c>
      <c r="E226" s="4" t="s">
        <v>118</v>
      </c>
      <c r="F226" s="4"/>
      <c r="G226" s="21">
        <f>G227+G228</f>
        <v>54030.31</v>
      </c>
      <c r="H226" s="21">
        <f>H227+H228</f>
        <v>51345.695</v>
      </c>
    </row>
    <row r="227" spans="1:8" ht="49.5" x14ac:dyDescent="0.25">
      <c r="A227" s="4"/>
      <c r="B227" s="45" t="s">
        <v>180</v>
      </c>
      <c r="C227" s="4" t="s">
        <v>4</v>
      </c>
      <c r="D227" s="4" t="s">
        <v>2</v>
      </c>
      <c r="E227" s="4" t="s">
        <v>118</v>
      </c>
      <c r="F227" s="4" t="s">
        <v>181</v>
      </c>
      <c r="G227" s="21">
        <v>54030.31</v>
      </c>
      <c r="H227" s="21">
        <v>51345.695</v>
      </c>
    </row>
    <row r="228" spans="1:8" ht="18.75" hidden="1" x14ac:dyDescent="0.25">
      <c r="A228" s="4"/>
      <c r="B228" s="9" t="s">
        <v>73</v>
      </c>
      <c r="C228" s="4" t="s">
        <v>4</v>
      </c>
      <c r="D228" s="4" t="s">
        <v>2</v>
      </c>
      <c r="E228" s="4" t="s">
        <v>118</v>
      </c>
      <c r="F228" s="4" t="s">
        <v>72</v>
      </c>
      <c r="G228" s="21"/>
      <c r="H228" s="21"/>
    </row>
    <row r="229" spans="1:8" ht="66" hidden="1" x14ac:dyDescent="0.25">
      <c r="A229" s="4"/>
      <c r="B229" s="9" t="s">
        <v>92</v>
      </c>
      <c r="C229" s="4" t="s">
        <v>4</v>
      </c>
      <c r="D229" s="4" t="s">
        <v>2</v>
      </c>
      <c r="E229" s="4" t="s">
        <v>117</v>
      </c>
      <c r="F229" s="4"/>
      <c r="G229" s="21">
        <f>G230</f>
        <v>0</v>
      </c>
      <c r="H229" s="21">
        <f>H230</f>
        <v>0</v>
      </c>
    </row>
    <row r="230" spans="1:8" ht="115.5" hidden="1" x14ac:dyDescent="0.25">
      <c r="A230" s="4"/>
      <c r="B230" s="45" t="s">
        <v>131</v>
      </c>
      <c r="C230" s="4" t="s">
        <v>4</v>
      </c>
      <c r="D230" s="4" t="s">
        <v>2</v>
      </c>
      <c r="E230" s="4" t="s">
        <v>117</v>
      </c>
      <c r="F230" s="4" t="s">
        <v>129</v>
      </c>
      <c r="G230" s="21"/>
      <c r="H230" s="21"/>
    </row>
    <row r="231" spans="1:8" ht="18.75" x14ac:dyDescent="0.25">
      <c r="A231" s="4"/>
      <c r="B231" s="9" t="s">
        <v>128</v>
      </c>
      <c r="C231" s="4" t="s">
        <v>4</v>
      </c>
      <c r="D231" s="4" t="s">
        <v>4</v>
      </c>
      <c r="E231" s="4"/>
      <c r="F231" s="4"/>
      <c r="G231" s="21">
        <f>G232+G234+G237+G239</f>
        <v>13812.925999999999</v>
      </c>
      <c r="H231" s="21">
        <f>H232+H234</f>
        <v>5540</v>
      </c>
    </row>
    <row r="232" spans="1:8" ht="115.5" x14ac:dyDescent="0.25">
      <c r="A232" s="4"/>
      <c r="B232" s="56" t="s">
        <v>175</v>
      </c>
      <c r="C232" s="4" t="s">
        <v>4</v>
      </c>
      <c r="D232" s="4" t="s">
        <v>4</v>
      </c>
      <c r="E232" s="4" t="s">
        <v>105</v>
      </c>
      <c r="F232" s="4"/>
      <c r="G232" s="21">
        <f>G233</f>
        <v>95</v>
      </c>
      <c r="H232" s="21">
        <f>H233</f>
        <v>0</v>
      </c>
    </row>
    <row r="233" spans="1:8" ht="33" x14ac:dyDescent="0.25">
      <c r="A233" s="4"/>
      <c r="B233" s="9" t="s">
        <v>183</v>
      </c>
      <c r="C233" s="4" t="s">
        <v>4</v>
      </c>
      <c r="D233" s="4" t="s">
        <v>4</v>
      </c>
      <c r="E233" s="4" t="s">
        <v>105</v>
      </c>
      <c r="F233" s="4" t="s">
        <v>184</v>
      </c>
      <c r="G233" s="21">
        <v>95</v>
      </c>
      <c r="H233" s="21"/>
    </row>
    <row r="234" spans="1:8" ht="56.25" x14ac:dyDescent="0.3">
      <c r="A234" s="4"/>
      <c r="B234" s="31" t="s">
        <v>154</v>
      </c>
      <c r="C234" s="4" t="s">
        <v>4</v>
      </c>
      <c r="D234" s="4" t="s">
        <v>4</v>
      </c>
      <c r="E234" s="4" t="s">
        <v>106</v>
      </c>
      <c r="F234" s="4"/>
      <c r="G234" s="21">
        <f>G236+G235</f>
        <v>10172.780999999999</v>
      </c>
      <c r="H234" s="21">
        <f>H236+H235</f>
        <v>5540</v>
      </c>
    </row>
    <row r="235" spans="1:8" ht="33" x14ac:dyDescent="0.25">
      <c r="A235" s="4"/>
      <c r="B235" s="7" t="s">
        <v>179</v>
      </c>
      <c r="C235" s="4" t="s">
        <v>4</v>
      </c>
      <c r="D235" s="4" t="s">
        <v>4</v>
      </c>
      <c r="E235" s="4" t="s">
        <v>106</v>
      </c>
      <c r="F235" s="4" t="s">
        <v>178</v>
      </c>
      <c r="G235" s="21">
        <v>5540</v>
      </c>
      <c r="H235" s="21">
        <v>5540</v>
      </c>
    </row>
    <row r="236" spans="1:8" ht="33" x14ac:dyDescent="0.25">
      <c r="A236" s="4"/>
      <c r="B236" s="9" t="s">
        <v>183</v>
      </c>
      <c r="C236" s="4" t="s">
        <v>4</v>
      </c>
      <c r="D236" s="4" t="s">
        <v>4</v>
      </c>
      <c r="E236" s="4" t="s">
        <v>106</v>
      </c>
      <c r="F236" s="4" t="s">
        <v>184</v>
      </c>
      <c r="G236" s="21">
        <f>4525.626+107.155</f>
        <v>4632.7809999999999</v>
      </c>
      <c r="H236" s="21"/>
    </row>
    <row r="237" spans="1:8" ht="66" x14ac:dyDescent="0.25">
      <c r="A237" s="4"/>
      <c r="B237" s="9" t="s">
        <v>168</v>
      </c>
      <c r="C237" s="4" t="s">
        <v>4</v>
      </c>
      <c r="D237" s="4" t="s">
        <v>4</v>
      </c>
      <c r="E237" s="4" t="s">
        <v>108</v>
      </c>
      <c r="F237" s="4"/>
      <c r="G237" s="21">
        <f>G238</f>
        <v>360</v>
      </c>
      <c r="H237" s="21">
        <f>H238</f>
        <v>0</v>
      </c>
    </row>
    <row r="238" spans="1:8" ht="33" x14ac:dyDescent="0.25">
      <c r="A238" s="4"/>
      <c r="B238" s="9" t="s">
        <v>183</v>
      </c>
      <c r="C238" s="4" t="s">
        <v>4</v>
      </c>
      <c r="D238" s="4" t="s">
        <v>4</v>
      </c>
      <c r="E238" s="4" t="s">
        <v>108</v>
      </c>
      <c r="F238" s="4" t="s">
        <v>184</v>
      </c>
      <c r="G238" s="21">
        <v>360</v>
      </c>
      <c r="H238" s="21"/>
    </row>
    <row r="239" spans="1:8" ht="33" x14ac:dyDescent="0.25">
      <c r="A239" s="4"/>
      <c r="B239" s="9" t="s">
        <v>70</v>
      </c>
      <c r="C239" s="4" t="s">
        <v>4</v>
      </c>
      <c r="D239" s="4" t="s">
        <v>4</v>
      </c>
      <c r="E239" s="4" t="s">
        <v>102</v>
      </c>
      <c r="F239" s="4"/>
      <c r="G239" s="21">
        <f>G240</f>
        <v>3185.145</v>
      </c>
      <c r="H239" s="21">
        <f>H240</f>
        <v>0</v>
      </c>
    </row>
    <row r="240" spans="1:8" ht="33" x14ac:dyDescent="0.25">
      <c r="A240" s="4"/>
      <c r="B240" s="9" t="s">
        <v>183</v>
      </c>
      <c r="C240" s="4" t="s">
        <v>4</v>
      </c>
      <c r="D240" s="4" t="s">
        <v>4</v>
      </c>
      <c r="E240" s="4" t="s">
        <v>102</v>
      </c>
      <c r="F240" s="4" t="s">
        <v>184</v>
      </c>
      <c r="G240" s="21">
        <v>3185.145</v>
      </c>
      <c r="H240" s="21"/>
    </row>
    <row r="241" spans="1:8" ht="18.75" x14ac:dyDescent="0.25">
      <c r="A241" s="4"/>
      <c r="B241" s="9" t="s">
        <v>18</v>
      </c>
      <c r="C241" s="4" t="s">
        <v>4</v>
      </c>
      <c r="D241" s="4" t="s">
        <v>6</v>
      </c>
      <c r="E241" s="4"/>
      <c r="F241" s="4"/>
      <c r="G241" s="21">
        <f>G242+G245+G247+G249+G251</f>
        <v>517552.67099999997</v>
      </c>
      <c r="H241" s="21">
        <f>H242+H245+H247+H249+H251</f>
        <v>66252.421000000002</v>
      </c>
    </row>
    <row r="242" spans="1:8" ht="56.25" x14ac:dyDescent="0.3">
      <c r="A242" s="4"/>
      <c r="B242" s="31" t="s">
        <v>154</v>
      </c>
      <c r="C242" s="4" t="s">
        <v>4</v>
      </c>
      <c r="D242" s="4" t="s">
        <v>6</v>
      </c>
      <c r="E242" s="4" t="s">
        <v>106</v>
      </c>
      <c r="F242" s="4"/>
      <c r="G242" s="21">
        <f>G243+G244</f>
        <v>366426.74099999998</v>
      </c>
      <c r="H242" s="21">
        <f>H243+H244</f>
        <v>618.64099999999996</v>
      </c>
    </row>
    <row r="243" spans="1:8" ht="33" x14ac:dyDescent="0.25">
      <c r="A243" s="4"/>
      <c r="B243" s="7" t="s">
        <v>179</v>
      </c>
      <c r="C243" s="4" t="s">
        <v>4</v>
      </c>
      <c r="D243" s="4" t="s">
        <v>6</v>
      </c>
      <c r="E243" s="4" t="s">
        <v>106</v>
      </c>
      <c r="F243" s="4" t="s">
        <v>178</v>
      </c>
      <c r="G243" s="21">
        <v>500</v>
      </c>
      <c r="H243" s="21"/>
    </row>
    <row r="244" spans="1:8" ht="33" x14ac:dyDescent="0.25">
      <c r="A244" s="4"/>
      <c r="B244" s="9" t="s">
        <v>183</v>
      </c>
      <c r="C244" s="4" t="s">
        <v>4</v>
      </c>
      <c r="D244" s="4" t="s">
        <v>6</v>
      </c>
      <c r="E244" s="4" t="s">
        <v>106</v>
      </c>
      <c r="F244" s="4" t="s">
        <v>184</v>
      </c>
      <c r="G244" s="21">
        <v>365926.74099999998</v>
      </c>
      <c r="H244" s="21">
        <v>618.64099999999996</v>
      </c>
    </row>
    <row r="245" spans="1:8" ht="66" x14ac:dyDescent="0.25">
      <c r="A245" s="4"/>
      <c r="B245" s="9" t="s">
        <v>168</v>
      </c>
      <c r="C245" s="4" t="s">
        <v>4</v>
      </c>
      <c r="D245" s="4" t="s">
        <v>6</v>
      </c>
      <c r="E245" s="4" t="s">
        <v>108</v>
      </c>
      <c r="F245" s="4"/>
      <c r="G245" s="21">
        <f>G246</f>
        <v>11101.609</v>
      </c>
      <c r="H245" s="21">
        <f>H246</f>
        <v>595</v>
      </c>
    </row>
    <row r="246" spans="1:8" ht="33" x14ac:dyDescent="0.25">
      <c r="A246" s="4"/>
      <c r="B246" s="9" t="s">
        <v>183</v>
      </c>
      <c r="C246" s="4" t="s">
        <v>4</v>
      </c>
      <c r="D246" s="4" t="s">
        <v>6</v>
      </c>
      <c r="E246" s="4" t="s">
        <v>108</v>
      </c>
      <c r="F246" s="4" t="s">
        <v>184</v>
      </c>
      <c r="G246" s="21">
        <v>11101.609</v>
      </c>
      <c r="H246" s="21">
        <v>595</v>
      </c>
    </row>
    <row r="247" spans="1:8" s="54" customFormat="1" ht="82.5" x14ac:dyDescent="0.25">
      <c r="A247" s="51"/>
      <c r="B247" s="7" t="s">
        <v>158</v>
      </c>
      <c r="C247" s="51" t="s">
        <v>4</v>
      </c>
      <c r="D247" s="51" t="s">
        <v>6</v>
      </c>
      <c r="E247" s="51" t="s">
        <v>118</v>
      </c>
      <c r="F247" s="51"/>
      <c r="G247" s="53">
        <f>G248</f>
        <v>94986.948999999993</v>
      </c>
      <c r="H247" s="53">
        <f>H248</f>
        <v>65038.78</v>
      </c>
    </row>
    <row r="248" spans="1:8" ht="33" x14ac:dyDescent="0.25">
      <c r="A248" s="4"/>
      <c r="B248" s="9" t="s">
        <v>183</v>
      </c>
      <c r="C248" s="4" t="s">
        <v>4</v>
      </c>
      <c r="D248" s="4" t="s">
        <v>6</v>
      </c>
      <c r="E248" s="4" t="s">
        <v>118</v>
      </c>
      <c r="F248" s="4" t="s">
        <v>184</v>
      </c>
      <c r="G248" s="21">
        <v>94986.948999999993</v>
      </c>
      <c r="H248" s="21">
        <v>65038.78</v>
      </c>
    </row>
    <row r="249" spans="1:8" ht="82.5" x14ac:dyDescent="0.25">
      <c r="A249" s="4"/>
      <c r="B249" s="9" t="s">
        <v>167</v>
      </c>
      <c r="C249" s="4" t="s">
        <v>4</v>
      </c>
      <c r="D249" s="4" t="s">
        <v>6</v>
      </c>
      <c r="E249" s="4" t="s">
        <v>119</v>
      </c>
      <c r="F249" s="4"/>
      <c r="G249" s="21">
        <f>G250</f>
        <v>16835</v>
      </c>
      <c r="H249" s="21">
        <f>H250</f>
        <v>0</v>
      </c>
    </row>
    <row r="250" spans="1:8" ht="33" x14ac:dyDescent="0.25">
      <c r="A250" s="4"/>
      <c r="B250" s="9" t="s">
        <v>183</v>
      </c>
      <c r="C250" s="4" t="s">
        <v>4</v>
      </c>
      <c r="D250" s="4" t="s">
        <v>6</v>
      </c>
      <c r="E250" s="4" t="s">
        <v>119</v>
      </c>
      <c r="F250" s="4" t="s">
        <v>184</v>
      </c>
      <c r="G250" s="21">
        <f>24986.09-8151.09</f>
        <v>16835</v>
      </c>
      <c r="H250" s="21"/>
    </row>
    <row r="251" spans="1:8" s="54" customFormat="1" ht="33" x14ac:dyDescent="0.25">
      <c r="A251" s="51"/>
      <c r="B251" s="52" t="s">
        <v>70</v>
      </c>
      <c r="C251" s="51" t="s">
        <v>4</v>
      </c>
      <c r="D251" s="51" t="s">
        <v>6</v>
      </c>
      <c r="E251" s="51" t="s">
        <v>102</v>
      </c>
      <c r="F251" s="51"/>
      <c r="G251" s="53">
        <f>G252</f>
        <v>28202.371999999999</v>
      </c>
      <c r="H251" s="53">
        <f>H252</f>
        <v>0</v>
      </c>
    </row>
    <row r="252" spans="1:8" ht="33" x14ac:dyDescent="0.25">
      <c r="A252" s="4"/>
      <c r="B252" s="9" t="s">
        <v>183</v>
      </c>
      <c r="C252" s="4" t="s">
        <v>4</v>
      </c>
      <c r="D252" s="4" t="s">
        <v>6</v>
      </c>
      <c r="E252" s="4" t="s">
        <v>102</v>
      </c>
      <c r="F252" s="4" t="s">
        <v>184</v>
      </c>
      <c r="G252" s="21">
        <v>28202.371999999999</v>
      </c>
      <c r="H252" s="21"/>
    </row>
    <row r="253" spans="1:8" ht="18.75" x14ac:dyDescent="0.25">
      <c r="A253" s="4"/>
      <c r="B253" s="9" t="s">
        <v>22</v>
      </c>
      <c r="C253" s="4" t="s">
        <v>11</v>
      </c>
      <c r="D253" s="4" t="s">
        <v>0</v>
      </c>
      <c r="E253" s="4"/>
      <c r="F253" s="4"/>
      <c r="G253" s="21">
        <f>G254</f>
        <v>44147.277999999998</v>
      </c>
      <c r="H253" s="21">
        <f>H254</f>
        <v>152.56399999999999</v>
      </c>
    </row>
    <row r="254" spans="1:8" ht="75" x14ac:dyDescent="0.3">
      <c r="A254" s="4"/>
      <c r="B254" s="31" t="s">
        <v>155</v>
      </c>
      <c r="C254" s="4" t="s">
        <v>11</v>
      </c>
      <c r="D254" s="4" t="s">
        <v>0</v>
      </c>
      <c r="E254" s="4" t="s">
        <v>107</v>
      </c>
      <c r="F254" s="4"/>
      <c r="G254" s="21">
        <f>G256+G255</f>
        <v>44147.277999999998</v>
      </c>
      <c r="H254" s="21">
        <f>H256+H255</f>
        <v>152.56399999999999</v>
      </c>
    </row>
    <row r="255" spans="1:8" ht="18.75" x14ac:dyDescent="0.25">
      <c r="A255" s="4"/>
      <c r="B255" s="9" t="s">
        <v>190</v>
      </c>
      <c r="C255" s="4" t="s">
        <v>11</v>
      </c>
      <c r="D255" s="4" t="s">
        <v>0</v>
      </c>
      <c r="E255" s="4" t="s">
        <v>107</v>
      </c>
      <c r="F255" s="4" t="s">
        <v>189</v>
      </c>
      <c r="G255" s="21">
        <v>152.56399999999999</v>
      </c>
      <c r="H255" s="21">
        <v>152.56399999999999</v>
      </c>
    </row>
    <row r="256" spans="1:8" ht="33" x14ac:dyDescent="0.25">
      <c r="A256" s="4"/>
      <c r="B256" s="9" t="s">
        <v>183</v>
      </c>
      <c r="C256" s="4" t="s">
        <v>11</v>
      </c>
      <c r="D256" s="4" t="s">
        <v>0</v>
      </c>
      <c r="E256" s="4" t="s">
        <v>107</v>
      </c>
      <c r="F256" s="4" t="s">
        <v>184</v>
      </c>
      <c r="G256" s="21">
        <v>43994.714</v>
      </c>
      <c r="H256" s="21">
        <v>0</v>
      </c>
    </row>
    <row r="257" spans="1:8" ht="18.75" hidden="1" x14ac:dyDescent="0.25">
      <c r="A257" s="4"/>
      <c r="B257" s="9" t="s">
        <v>142</v>
      </c>
      <c r="C257" s="4" t="s">
        <v>6</v>
      </c>
      <c r="D257" s="4" t="s">
        <v>2</v>
      </c>
      <c r="E257" s="4"/>
      <c r="F257" s="4"/>
      <c r="G257" s="21">
        <f>G258</f>
        <v>0</v>
      </c>
      <c r="H257" s="21">
        <f>H258</f>
        <v>0</v>
      </c>
    </row>
    <row r="258" spans="1:8" ht="33" hidden="1" x14ac:dyDescent="0.25">
      <c r="A258" s="4"/>
      <c r="B258" s="9" t="s">
        <v>144</v>
      </c>
      <c r="C258" s="4" t="s">
        <v>6</v>
      </c>
      <c r="D258" s="4" t="s">
        <v>2</v>
      </c>
      <c r="E258" s="4" t="s">
        <v>143</v>
      </c>
      <c r="F258" s="4"/>
      <c r="G258" s="21">
        <f>G259</f>
        <v>0</v>
      </c>
      <c r="H258" s="21">
        <f>H259</f>
        <v>0</v>
      </c>
    </row>
    <row r="259" spans="1:8" ht="115.5" hidden="1" x14ac:dyDescent="0.25">
      <c r="A259" s="4"/>
      <c r="B259" s="45" t="s">
        <v>131</v>
      </c>
      <c r="C259" s="4" t="s">
        <v>6</v>
      </c>
      <c r="D259" s="4" t="s">
        <v>2</v>
      </c>
      <c r="E259" s="4" t="s">
        <v>143</v>
      </c>
      <c r="F259" s="4" t="s">
        <v>129</v>
      </c>
      <c r="G259" s="21"/>
      <c r="H259" s="21"/>
    </row>
    <row r="260" spans="1:8" ht="18.75" x14ac:dyDescent="0.25">
      <c r="A260" s="4"/>
      <c r="B260" s="9" t="s">
        <v>37</v>
      </c>
      <c r="C260" s="4" t="s">
        <v>9</v>
      </c>
      <c r="D260" s="4" t="s">
        <v>0</v>
      </c>
      <c r="E260" s="4"/>
      <c r="F260" s="4"/>
      <c r="G260" s="21">
        <f>G261</f>
        <v>6500</v>
      </c>
      <c r="H260" s="21">
        <f>H261</f>
        <v>0</v>
      </c>
    </row>
    <row r="261" spans="1:8" ht="33" x14ac:dyDescent="0.25">
      <c r="A261" s="4"/>
      <c r="B261" s="9" t="s">
        <v>165</v>
      </c>
      <c r="C261" s="4" t="s">
        <v>9</v>
      </c>
      <c r="D261" s="4" t="s">
        <v>0</v>
      </c>
      <c r="E261" s="4" t="s">
        <v>135</v>
      </c>
      <c r="F261" s="4"/>
      <c r="G261" s="21">
        <f>G262</f>
        <v>6500</v>
      </c>
      <c r="H261" s="21">
        <f>H262</f>
        <v>0</v>
      </c>
    </row>
    <row r="262" spans="1:8" ht="18.75" x14ac:dyDescent="0.25">
      <c r="A262" s="4"/>
      <c r="B262" s="10" t="s">
        <v>187</v>
      </c>
      <c r="C262" s="4" t="s">
        <v>9</v>
      </c>
      <c r="D262" s="4" t="s">
        <v>0</v>
      </c>
      <c r="E262" s="4" t="s">
        <v>135</v>
      </c>
      <c r="F262" s="4" t="s">
        <v>188</v>
      </c>
      <c r="G262" s="21">
        <v>6500</v>
      </c>
      <c r="H262" s="21"/>
    </row>
    <row r="263" spans="1:8" ht="18.75" x14ac:dyDescent="0.25">
      <c r="A263" s="4"/>
      <c r="B263" s="9" t="s">
        <v>48</v>
      </c>
      <c r="C263" s="4" t="s">
        <v>9</v>
      </c>
      <c r="D263" s="4" t="s">
        <v>1</v>
      </c>
      <c r="E263" s="4"/>
      <c r="F263" s="4"/>
      <c r="G263" s="21">
        <f>G264+G267</f>
        <v>3134.3980000000001</v>
      </c>
      <c r="H263" s="21">
        <f>H264+H267</f>
        <v>3070.68</v>
      </c>
    </row>
    <row r="264" spans="1:8" ht="49.5" x14ac:dyDescent="0.25">
      <c r="A264" s="4"/>
      <c r="B264" s="10" t="s">
        <v>159</v>
      </c>
      <c r="C264" s="4" t="s">
        <v>9</v>
      </c>
      <c r="D264" s="4" t="s">
        <v>1</v>
      </c>
      <c r="E264" s="4" t="s">
        <v>120</v>
      </c>
      <c r="F264" s="4"/>
      <c r="G264" s="21">
        <f>G265+G266</f>
        <v>2847.3980000000001</v>
      </c>
      <c r="H264" s="21">
        <f>H265+H266</f>
        <v>2806.68</v>
      </c>
    </row>
    <row r="265" spans="1:8" ht="18.75" x14ac:dyDescent="0.25">
      <c r="A265" s="4"/>
      <c r="B265" s="10" t="s">
        <v>187</v>
      </c>
      <c r="C265" s="4" t="s">
        <v>9</v>
      </c>
      <c r="D265" s="4" t="s">
        <v>1</v>
      </c>
      <c r="E265" s="4" t="s">
        <v>120</v>
      </c>
      <c r="F265" s="4" t="s">
        <v>188</v>
      </c>
      <c r="G265" s="21">
        <v>2847.3980000000001</v>
      </c>
      <c r="H265" s="21">
        <v>2806.68</v>
      </c>
    </row>
    <row r="266" spans="1:8" ht="18.75" hidden="1" x14ac:dyDescent="0.25">
      <c r="A266" s="4"/>
      <c r="B266" s="10" t="s">
        <v>91</v>
      </c>
      <c r="C266" s="4" t="s">
        <v>9</v>
      </c>
      <c r="D266" s="4" t="s">
        <v>1</v>
      </c>
      <c r="E266" s="4" t="s">
        <v>120</v>
      </c>
      <c r="F266" s="4" t="s">
        <v>90</v>
      </c>
      <c r="G266" s="21"/>
      <c r="H266" s="21"/>
    </row>
    <row r="267" spans="1:8" ht="33" x14ac:dyDescent="0.25">
      <c r="A267" s="4"/>
      <c r="B267" s="9" t="s">
        <v>77</v>
      </c>
      <c r="C267" s="4" t="s">
        <v>9</v>
      </c>
      <c r="D267" s="4" t="s">
        <v>1</v>
      </c>
      <c r="E267" s="4" t="s">
        <v>122</v>
      </c>
      <c r="F267" s="4"/>
      <c r="G267" s="21">
        <f>G268</f>
        <v>287</v>
      </c>
      <c r="H267" s="21">
        <f>H268</f>
        <v>264</v>
      </c>
    </row>
    <row r="268" spans="1:8" ht="18.75" x14ac:dyDescent="0.25">
      <c r="A268" s="4"/>
      <c r="B268" s="10" t="s">
        <v>187</v>
      </c>
      <c r="C268" s="4" t="s">
        <v>9</v>
      </c>
      <c r="D268" s="4" t="s">
        <v>1</v>
      </c>
      <c r="E268" s="4" t="s">
        <v>122</v>
      </c>
      <c r="F268" s="4" t="s">
        <v>188</v>
      </c>
      <c r="G268" s="21">
        <v>287</v>
      </c>
      <c r="H268" s="21">
        <v>264</v>
      </c>
    </row>
    <row r="269" spans="1:8" ht="18.75" x14ac:dyDescent="0.25">
      <c r="A269" s="4"/>
      <c r="B269" s="10" t="s">
        <v>79</v>
      </c>
      <c r="C269" s="4" t="s">
        <v>9</v>
      </c>
      <c r="D269" s="4" t="s">
        <v>3</v>
      </c>
      <c r="E269" s="4"/>
      <c r="F269" s="4"/>
      <c r="G269" s="21">
        <f>G274+G272+G270</f>
        <v>93523.892999999996</v>
      </c>
      <c r="H269" s="21">
        <f>H274+H272+H270</f>
        <v>83006.578000000009</v>
      </c>
    </row>
    <row r="270" spans="1:8" ht="49.5" x14ac:dyDescent="0.25">
      <c r="A270" s="4"/>
      <c r="B270" s="10" t="s">
        <v>166</v>
      </c>
      <c r="C270" s="4" t="s">
        <v>9</v>
      </c>
      <c r="D270" s="4" t="s">
        <v>3</v>
      </c>
      <c r="E270" s="4" t="s">
        <v>121</v>
      </c>
      <c r="F270" s="4"/>
      <c r="G270" s="21">
        <f>G271</f>
        <v>43975.792999999998</v>
      </c>
      <c r="H270" s="21">
        <f>H271</f>
        <v>33458.478000000003</v>
      </c>
    </row>
    <row r="271" spans="1:8" ht="18.75" x14ac:dyDescent="0.25">
      <c r="A271" s="4"/>
      <c r="B271" s="10" t="s">
        <v>187</v>
      </c>
      <c r="C271" s="4" t="s">
        <v>9</v>
      </c>
      <c r="D271" s="4" t="s">
        <v>3</v>
      </c>
      <c r="E271" s="4" t="s">
        <v>121</v>
      </c>
      <c r="F271" s="4" t="s">
        <v>188</v>
      </c>
      <c r="G271" s="21">
        <v>43975.792999999998</v>
      </c>
      <c r="H271" s="21">
        <v>33458.478000000003</v>
      </c>
    </row>
    <row r="272" spans="1:8" ht="56.25" hidden="1" x14ac:dyDescent="0.3">
      <c r="A272" s="4"/>
      <c r="B272" s="31" t="s">
        <v>154</v>
      </c>
      <c r="C272" s="4" t="s">
        <v>9</v>
      </c>
      <c r="D272" s="4" t="s">
        <v>3</v>
      </c>
      <c r="E272" s="4" t="s">
        <v>106</v>
      </c>
      <c r="F272" s="4"/>
      <c r="G272" s="21">
        <f>G273</f>
        <v>0</v>
      </c>
      <c r="H272" s="21">
        <f>H273</f>
        <v>0</v>
      </c>
    </row>
    <row r="273" spans="1:8" ht="33" hidden="1" x14ac:dyDescent="0.25">
      <c r="A273" s="4"/>
      <c r="B273" s="9" t="s">
        <v>183</v>
      </c>
      <c r="C273" s="4" t="s">
        <v>9</v>
      </c>
      <c r="D273" s="4" t="s">
        <v>3</v>
      </c>
      <c r="E273" s="4" t="s">
        <v>106</v>
      </c>
      <c r="F273" s="4" t="s">
        <v>184</v>
      </c>
      <c r="G273" s="21"/>
      <c r="H273" s="21"/>
    </row>
    <row r="274" spans="1:8" ht="33" x14ac:dyDescent="0.25">
      <c r="A274" s="4"/>
      <c r="B274" s="9" t="s">
        <v>77</v>
      </c>
      <c r="C274" s="4" t="s">
        <v>9</v>
      </c>
      <c r="D274" s="4" t="s">
        <v>3</v>
      </c>
      <c r="E274" s="4" t="s">
        <v>122</v>
      </c>
      <c r="F274" s="4"/>
      <c r="G274" s="21">
        <f>G276+G275</f>
        <v>49548.1</v>
      </c>
      <c r="H274" s="21">
        <f>H276+H275</f>
        <v>49548.1</v>
      </c>
    </row>
    <row r="275" spans="1:8" ht="18.75" x14ac:dyDescent="0.25">
      <c r="A275" s="4"/>
      <c r="B275" s="10" t="s">
        <v>187</v>
      </c>
      <c r="C275" s="4" t="s">
        <v>9</v>
      </c>
      <c r="D275" s="4" t="s">
        <v>3</v>
      </c>
      <c r="E275" s="4" t="s">
        <v>122</v>
      </c>
      <c r="F275" s="4" t="s">
        <v>188</v>
      </c>
      <c r="G275" s="21">
        <v>6988</v>
      </c>
      <c r="H275" s="21">
        <v>6988</v>
      </c>
    </row>
    <row r="276" spans="1:8" ht="49.5" x14ac:dyDescent="0.25">
      <c r="A276" s="4"/>
      <c r="B276" s="45" t="s">
        <v>180</v>
      </c>
      <c r="C276" s="4" t="s">
        <v>9</v>
      </c>
      <c r="D276" s="4" t="s">
        <v>3</v>
      </c>
      <c r="E276" s="4" t="s">
        <v>99</v>
      </c>
      <c r="F276" s="4" t="s">
        <v>181</v>
      </c>
      <c r="G276" s="21">
        <f>15605.37+26954.73</f>
        <v>42560.1</v>
      </c>
      <c r="H276" s="21">
        <v>42560.1</v>
      </c>
    </row>
    <row r="277" spans="1:8" ht="18.75" x14ac:dyDescent="0.25">
      <c r="A277" s="4"/>
      <c r="B277" s="10" t="s">
        <v>19</v>
      </c>
      <c r="C277" s="4" t="s">
        <v>9</v>
      </c>
      <c r="D277" s="4" t="s">
        <v>7</v>
      </c>
      <c r="E277" s="4"/>
      <c r="F277" s="4"/>
      <c r="G277" s="21">
        <f>G291+G286+G278+G282+G288</f>
        <v>28553.815000000002</v>
      </c>
      <c r="H277" s="21">
        <f>H291+H286+H278+H282+H288</f>
        <v>11127.992</v>
      </c>
    </row>
    <row r="278" spans="1:8" ht="33" x14ac:dyDescent="0.25">
      <c r="A278" s="4"/>
      <c r="B278" s="9" t="s">
        <v>165</v>
      </c>
      <c r="C278" s="4" t="s">
        <v>9</v>
      </c>
      <c r="D278" s="4" t="s">
        <v>7</v>
      </c>
      <c r="E278" s="4" t="s">
        <v>135</v>
      </c>
      <c r="F278" s="4"/>
      <c r="G278" s="21">
        <f>G279+G280+G281</f>
        <v>10537.644</v>
      </c>
      <c r="H278" s="21">
        <f>H279+H280+H281</f>
        <v>0</v>
      </c>
    </row>
    <row r="279" spans="1:8" ht="33" x14ac:dyDescent="0.25">
      <c r="A279" s="4"/>
      <c r="B279" s="7" t="s">
        <v>179</v>
      </c>
      <c r="C279" s="4" t="s">
        <v>9</v>
      </c>
      <c r="D279" s="4" t="s">
        <v>7</v>
      </c>
      <c r="E279" s="4" t="s">
        <v>135</v>
      </c>
      <c r="F279" s="4" t="s">
        <v>178</v>
      </c>
      <c r="G279" s="21">
        <v>190</v>
      </c>
      <c r="H279" s="21"/>
    </row>
    <row r="280" spans="1:8" ht="18.75" x14ac:dyDescent="0.25">
      <c r="A280" s="4"/>
      <c r="B280" s="10" t="s">
        <v>187</v>
      </c>
      <c r="C280" s="4" t="s">
        <v>9</v>
      </c>
      <c r="D280" s="4" t="s">
        <v>7</v>
      </c>
      <c r="E280" s="4" t="s">
        <v>135</v>
      </c>
      <c r="F280" s="4" t="s">
        <v>188</v>
      </c>
      <c r="G280" s="21">
        <v>9847.6440000000002</v>
      </c>
      <c r="H280" s="21"/>
    </row>
    <row r="281" spans="1:8" ht="18.75" x14ac:dyDescent="0.25">
      <c r="A281" s="4"/>
      <c r="B281" s="7" t="s">
        <v>186</v>
      </c>
      <c r="C281" s="4" t="s">
        <v>9</v>
      </c>
      <c r="D281" s="4" t="s">
        <v>7</v>
      </c>
      <c r="E281" s="4" t="s">
        <v>135</v>
      </c>
      <c r="F281" s="4" t="s">
        <v>185</v>
      </c>
      <c r="G281" s="21">
        <v>500</v>
      </c>
      <c r="H281" s="21"/>
    </row>
    <row r="282" spans="1:8" ht="56.25" x14ac:dyDescent="0.3">
      <c r="A282" s="4"/>
      <c r="B282" s="31" t="s">
        <v>154</v>
      </c>
      <c r="C282" s="4" t="s">
        <v>9</v>
      </c>
      <c r="D282" s="4" t="s">
        <v>7</v>
      </c>
      <c r="E282" s="4" t="s">
        <v>106</v>
      </c>
      <c r="F282" s="4"/>
      <c r="G282" s="21">
        <f>G284+G283+G285</f>
        <v>1271.7</v>
      </c>
      <c r="H282" s="21">
        <f>H284</f>
        <v>0</v>
      </c>
    </row>
    <row r="283" spans="1:8" ht="33" x14ac:dyDescent="0.25">
      <c r="A283" s="4"/>
      <c r="B283" s="7" t="s">
        <v>179</v>
      </c>
      <c r="C283" s="4" t="s">
        <v>9</v>
      </c>
      <c r="D283" s="4" t="s">
        <v>7</v>
      </c>
      <c r="E283" s="4" t="s">
        <v>106</v>
      </c>
      <c r="F283" s="4" t="s">
        <v>178</v>
      </c>
      <c r="G283" s="22">
        <v>1041.7</v>
      </c>
      <c r="H283" s="21"/>
    </row>
    <row r="284" spans="1:8" ht="18.75" x14ac:dyDescent="0.25">
      <c r="A284" s="4"/>
      <c r="B284" s="10" t="s">
        <v>187</v>
      </c>
      <c r="C284" s="4" t="s">
        <v>9</v>
      </c>
      <c r="D284" s="4" t="s">
        <v>7</v>
      </c>
      <c r="E284" s="4" t="s">
        <v>106</v>
      </c>
      <c r="F284" s="4" t="s">
        <v>188</v>
      </c>
      <c r="G284" s="21">
        <v>130</v>
      </c>
      <c r="H284" s="21"/>
    </row>
    <row r="285" spans="1:8" ht="33" x14ac:dyDescent="0.25">
      <c r="A285" s="4"/>
      <c r="B285" s="9" t="s">
        <v>183</v>
      </c>
      <c r="C285" s="4" t="s">
        <v>9</v>
      </c>
      <c r="D285" s="4" t="s">
        <v>7</v>
      </c>
      <c r="E285" s="4" t="s">
        <v>106</v>
      </c>
      <c r="F285" s="4" t="s">
        <v>184</v>
      </c>
      <c r="G285" s="21">
        <v>100</v>
      </c>
      <c r="H285" s="21"/>
    </row>
    <row r="286" spans="1:8" ht="49.5" hidden="1" x14ac:dyDescent="0.25">
      <c r="A286" s="4"/>
      <c r="B286" s="7" t="s">
        <v>60</v>
      </c>
      <c r="C286" s="4" t="s">
        <v>9</v>
      </c>
      <c r="D286" s="4" t="s">
        <v>7</v>
      </c>
      <c r="E286" s="4" t="s">
        <v>123</v>
      </c>
      <c r="F286" s="4"/>
      <c r="G286" s="21">
        <f>G287</f>
        <v>0</v>
      </c>
      <c r="H286" s="21">
        <f>H287</f>
        <v>0</v>
      </c>
    </row>
    <row r="287" spans="1:8" ht="18.75" hidden="1" x14ac:dyDescent="0.25">
      <c r="A287" s="4"/>
      <c r="B287" s="9" t="s">
        <v>73</v>
      </c>
      <c r="C287" s="4" t="s">
        <v>9</v>
      </c>
      <c r="D287" s="4" t="s">
        <v>7</v>
      </c>
      <c r="E287" s="4" t="s">
        <v>123</v>
      </c>
      <c r="F287" s="4" t="s">
        <v>72</v>
      </c>
      <c r="G287" s="21"/>
      <c r="H287" s="21"/>
    </row>
    <row r="288" spans="1:8" ht="49.5" x14ac:dyDescent="0.25">
      <c r="A288" s="4"/>
      <c r="B288" s="9" t="s">
        <v>164</v>
      </c>
      <c r="C288" s="4" t="s">
        <v>9</v>
      </c>
      <c r="D288" s="4" t="s">
        <v>7</v>
      </c>
      <c r="E288" s="4" t="s">
        <v>134</v>
      </c>
      <c r="F288" s="4"/>
      <c r="G288" s="21">
        <f>G289+G290</f>
        <v>2535</v>
      </c>
      <c r="H288" s="21">
        <f>H289+H290</f>
        <v>0</v>
      </c>
    </row>
    <row r="289" spans="1:8" ht="33" x14ac:dyDescent="0.25">
      <c r="A289" s="4"/>
      <c r="B289" s="7" t="s">
        <v>179</v>
      </c>
      <c r="C289" s="4" t="s">
        <v>9</v>
      </c>
      <c r="D289" s="4" t="s">
        <v>7</v>
      </c>
      <c r="E289" s="4" t="s">
        <v>134</v>
      </c>
      <c r="F289" s="4" t="s">
        <v>178</v>
      </c>
      <c r="G289" s="21">
        <v>30</v>
      </c>
      <c r="H289" s="21"/>
    </row>
    <row r="290" spans="1:8" ht="33" x14ac:dyDescent="0.25">
      <c r="A290" s="4"/>
      <c r="B290" s="9" t="s">
        <v>183</v>
      </c>
      <c r="C290" s="4" t="s">
        <v>9</v>
      </c>
      <c r="D290" s="4" t="s">
        <v>7</v>
      </c>
      <c r="E290" s="4" t="s">
        <v>134</v>
      </c>
      <c r="F290" s="4" t="s">
        <v>184</v>
      </c>
      <c r="G290" s="21">
        <v>2505</v>
      </c>
      <c r="H290" s="21"/>
    </row>
    <row r="291" spans="1:8" ht="33" x14ac:dyDescent="0.25">
      <c r="A291" s="4"/>
      <c r="B291" s="9" t="s">
        <v>77</v>
      </c>
      <c r="C291" s="4" t="s">
        <v>9</v>
      </c>
      <c r="D291" s="4" t="s">
        <v>7</v>
      </c>
      <c r="E291" s="4" t="s">
        <v>122</v>
      </c>
      <c r="F291" s="4"/>
      <c r="G291" s="21">
        <f>G292+G293+G294</f>
        <v>14209.471000000001</v>
      </c>
      <c r="H291" s="21">
        <f>H292+H293+H294</f>
        <v>11127.992</v>
      </c>
    </row>
    <row r="292" spans="1:8" ht="82.5" x14ac:dyDescent="0.25">
      <c r="A292" s="4"/>
      <c r="B292" s="9" t="s">
        <v>182</v>
      </c>
      <c r="C292" s="4" t="s">
        <v>9</v>
      </c>
      <c r="D292" s="4" t="s">
        <v>7</v>
      </c>
      <c r="E292" s="4" t="s">
        <v>122</v>
      </c>
      <c r="F292" s="4" t="s">
        <v>177</v>
      </c>
      <c r="G292" s="21">
        <v>13825.262000000001</v>
      </c>
      <c r="H292" s="21">
        <v>10743.782999999999</v>
      </c>
    </row>
    <row r="293" spans="1:8" ht="33" x14ac:dyDescent="0.25">
      <c r="A293" s="4"/>
      <c r="B293" s="7" t="s">
        <v>179</v>
      </c>
      <c r="C293" s="4" t="s">
        <v>9</v>
      </c>
      <c r="D293" s="4" t="s">
        <v>7</v>
      </c>
      <c r="E293" s="4" t="s">
        <v>122</v>
      </c>
      <c r="F293" s="4" t="s">
        <v>178</v>
      </c>
      <c r="G293" s="21">
        <v>383.709</v>
      </c>
      <c r="H293" s="21">
        <v>383.709</v>
      </c>
    </row>
    <row r="294" spans="1:8" ht="18.75" x14ac:dyDescent="0.25">
      <c r="A294" s="4"/>
      <c r="B294" s="7" t="s">
        <v>186</v>
      </c>
      <c r="C294" s="4" t="s">
        <v>9</v>
      </c>
      <c r="D294" s="4" t="s">
        <v>7</v>
      </c>
      <c r="E294" s="4" t="s">
        <v>122</v>
      </c>
      <c r="F294" s="4" t="s">
        <v>185</v>
      </c>
      <c r="G294" s="21">
        <f>4.8-4.3</f>
        <v>0.5</v>
      </c>
      <c r="H294" s="21">
        <v>0.5</v>
      </c>
    </row>
    <row r="295" spans="1:8" ht="18.75" x14ac:dyDescent="0.25">
      <c r="A295" s="4"/>
      <c r="B295" s="9" t="s">
        <v>46</v>
      </c>
      <c r="C295" s="4" t="s">
        <v>10</v>
      </c>
      <c r="D295" s="4" t="s">
        <v>0</v>
      </c>
      <c r="E295" s="4"/>
      <c r="F295" s="4"/>
      <c r="G295" s="21">
        <f>G296+G299</f>
        <v>49714.413</v>
      </c>
      <c r="H295" s="21">
        <f>H296</f>
        <v>0</v>
      </c>
    </row>
    <row r="296" spans="1:8" ht="49.5" x14ac:dyDescent="0.25">
      <c r="A296" s="4"/>
      <c r="B296" s="9" t="s">
        <v>156</v>
      </c>
      <c r="C296" s="4" t="s">
        <v>10</v>
      </c>
      <c r="D296" s="4" t="s">
        <v>0</v>
      </c>
      <c r="E296" s="4" t="s">
        <v>111</v>
      </c>
      <c r="F296" s="4"/>
      <c r="G296" s="21">
        <f>G298+G297</f>
        <v>451</v>
      </c>
      <c r="H296" s="21">
        <f>H298+H297</f>
        <v>0</v>
      </c>
    </row>
    <row r="297" spans="1:8" ht="115.5" hidden="1" x14ac:dyDescent="0.25">
      <c r="A297" s="4"/>
      <c r="B297" s="45" t="s">
        <v>131</v>
      </c>
      <c r="C297" s="4" t="s">
        <v>10</v>
      </c>
      <c r="D297" s="4" t="s">
        <v>0</v>
      </c>
      <c r="E297" s="4" t="s">
        <v>111</v>
      </c>
      <c r="F297" s="4" t="s">
        <v>129</v>
      </c>
      <c r="G297" s="21"/>
      <c r="H297" s="21"/>
    </row>
    <row r="298" spans="1:8" ht="33" x14ac:dyDescent="0.25">
      <c r="A298" s="4"/>
      <c r="B298" s="9" t="s">
        <v>183</v>
      </c>
      <c r="C298" s="4" t="s">
        <v>10</v>
      </c>
      <c r="D298" s="4" t="s">
        <v>0</v>
      </c>
      <c r="E298" s="4" t="s">
        <v>111</v>
      </c>
      <c r="F298" s="4" t="s">
        <v>184</v>
      </c>
      <c r="G298" s="21">
        <v>451</v>
      </c>
      <c r="H298" s="21"/>
    </row>
    <row r="299" spans="1:8" ht="33" x14ac:dyDescent="0.25">
      <c r="A299" s="4"/>
      <c r="B299" s="9" t="s">
        <v>75</v>
      </c>
      <c r="C299" s="4" t="s">
        <v>10</v>
      </c>
      <c r="D299" s="4" t="s">
        <v>0</v>
      </c>
      <c r="E299" s="4" t="s">
        <v>112</v>
      </c>
      <c r="F299" s="4"/>
      <c r="G299" s="21">
        <f>G300</f>
        <v>49263.413</v>
      </c>
      <c r="H299" s="21">
        <f>H300</f>
        <v>0</v>
      </c>
    </row>
    <row r="300" spans="1:8" ht="33" x14ac:dyDescent="0.25">
      <c r="A300" s="4"/>
      <c r="B300" s="9" t="s">
        <v>183</v>
      </c>
      <c r="C300" s="4" t="s">
        <v>10</v>
      </c>
      <c r="D300" s="4" t="s">
        <v>0</v>
      </c>
      <c r="E300" s="4" t="s">
        <v>112</v>
      </c>
      <c r="F300" s="4" t="s">
        <v>184</v>
      </c>
      <c r="G300" s="21">
        <v>49263.413</v>
      </c>
      <c r="H300" s="21"/>
    </row>
    <row r="301" spans="1:8" ht="18.75" x14ac:dyDescent="0.25">
      <c r="A301" s="4"/>
      <c r="B301" s="9" t="s">
        <v>145</v>
      </c>
      <c r="C301" s="4" t="s">
        <v>10</v>
      </c>
      <c r="D301" s="4" t="s">
        <v>2</v>
      </c>
      <c r="E301" s="4"/>
      <c r="F301" s="4"/>
      <c r="G301" s="21">
        <f>G302</f>
        <v>57698.434000000001</v>
      </c>
      <c r="H301" s="21">
        <f>H302</f>
        <v>54798.97</v>
      </c>
    </row>
    <row r="302" spans="1:8" ht="49.5" x14ac:dyDescent="0.25">
      <c r="A302" s="4"/>
      <c r="B302" s="9" t="s">
        <v>156</v>
      </c>
      <c r="C302" s="4" t="s">
        <v>10</v>
      </c>
      <c r="D302" s="4" t="s">
        <v>2</v>
      </c>
      <c r="E302" s="4" t="s">
        <v>111</v>
      </c>
      <c r="F302" s="4"/>
      <c r="G302" s="21">
        <f>G303</f>
        <v>57698.434000000001</v>
      </c>
      <c r="H302" s="21">
        <f>H303</f>
        <v>54798.97</v>
      </c>
    </row>
    <row r="303" spans="1:8" ht="49.5" x14ac:dyDescent="0.25">
      <c r="A303" s="4"/>
      <c r="B303" s="45" t="s">
        <v>180</v>
      </c>
      <c r="C303" s="4" t="s">
        <v>10</v>
      </c>
      <c r="D303" s="4" t="s">
        <v>2</v>
      </c>
      <c r="E303" s="4" t="s">
        <v>111</v>
      </c>
      <c r="F303" s="4" t="s">
        <v>181</v>
      </c>
      <c r="G303" s="21">
        <f>57445.857+252.577</f>
        <v>57698.434000000001</v>
      </c>
      <c r="H303" s="21">
        <v>54798.97</v>
      </c>
    </row>
    <row r="304" spans="1:8" ht="18.75" x14ac:dyDescent="0.25">
      <c r="A304" s="4"/>
      <c r="B304" s="9" t="s">
        <v>71</v>
      </c>
      <c r="C304" s="4" t="s">
        <v>5</v>
      </c>
      <c r="D304" s="4" t="s">
        <v>1</v>
      </c>
      <c r="E304" s="4"/>
      <c r="F304" s="4"/>
      <c r="G304" s="21">
        <f>G305</f>
        <v>33898.328999999998</v>
      </c>
      <c r="H304" s="21">
        <f>H305</f>
        <v>0</v>
      </c>
    </row>
    <row r="305" spans="1:8" ht="99" x14ac:dyDescent="0.25">
      <c r="A305" s="4"/>
      <c r="B305" s="45" t="s">
        <v>66</v>
      </c>
      <c r="C305" s="4" t="s">
        <v>5</v>
      </c>
      <c r="D305" s="4" t="s">
        <v>1</v>
      </c>
      <c r="E305" s="4" t="s">
        <v>100</v>
      </c>
      <c r="F305" s="4"/>
      <c r="G305" s="21">
        <f>G306</f>
        <v>33898.328999999998</v>
      </c>
      <c r="H305" s="21">
        <f>H306</f>
        <v>0</v>
      </c>
    </row>
    <row r="306" spans="1:8" ht="18.75" x14ac:dyDescent="0.25">
      <c r="A306" s="4"/>
      <c r="B306" s="39" t="s">
        <v>190</v>
      </c>
      <c r="C306" s="4" t="s">
        <v>5</v>
      </c>
      <c r="D306" s="4" t="s">
        <v>1</v>
      </c>
      <c r="E306" s="4" t="s">
        <v>100</v>
      </c>
      <c r="F306" s="4" t="s">
        <v>189</v>
      </c>
      <c r="G306" s="21">
        <v>33898.328999999998</v>
      </c>
      <c r="H306" s="21"/>
    </row>
    <row r="307" spans="1:8" ht="82.5" x14ac:dyDescent="0.25">
      <c r="A307" s="2" t="s">
        <v>36</v>
      </c>
      <c r="B307" s="6" t="s">
        <v>95</v>
      </c>
      <c r="C307" s="3"/>
      <c r="D307" s="3"/>
      <c r="E307" s="3"/>
      <c r="F307" s="2"/>
      <c r="G307" s="19">
        <f>G308+G314</f>
        <v>18707.152999999998</v>
      </c>
      <c r="H307" s="19">
        <f>H308+H314</f>
        <v>1630.712</v>
      </c>
    </row>
    <row r="308" spans="1:8" ht="18.75" x14ac:dyDescent="0.25">
      <c r="A308" s="4"/>
      <c r="B308" s="9" t="s">
        <v>16</v>
      </c>
      <c r="C308" s="5" t="s">
        <v>0</v>
      </c>
      <c r="D308" s="4">
        <v>13</v>
      </c>
      <c r="E308" s="5"/>
      <c r="F308" s="4"/>
      <c r="G308" s="21">
        <f>G309</f>
        <v>17044.564999999999</v>
      </c>
      <c r="H308" s="21">
        <f>H309</f>
        <v>0</v>
      </c>
    </row>
    <row r="309" spans="1:8" ht="99" x14ac:dyDescent="0.25">
      <c r="A309" s="4"/>
      <c r="B309" s="45" t="s">
        <v>66</v>
      </c>
      <c r="C309" s="5" t="s">
        <v>0</v>
      </c>
      <c r="D309" s="4" t="s">
        <v>43</v>
      </c>
      <c r="E309" s="4" t="s">
        <v>100</v>
      </c>
      <c r="F309" s="4"/>
      <c r="G309" s="21">
        <f>G310+G311+G313+G312</f>
        <v>17044.564999999999</v>
      </c>
      <c r="H309" s="21">
        <f>H310+H311+H313+H312</f>
        <v>0</v>
      </c>
    </row>
    <row r="310" spans="1:8" ht="82.5" x14ac:dyDescent="0.25">
      <c r="A310" s="4"/>
      <c r="B310" s="9" t="s">
        <v>182</v>
      </c>
      <c r="C310" s="4" t="s">
        <v>0</v>
      </c>
      <c r="D310" s="4" t="s">
        <v>43</v>
      </c>
      <c r="E310" s="4" t="s">
        <v>100</v>
      </c>
      <c r="F310" s="4" t="s">
        <v>177</v>
      </c>
      <c r="G310" s="21">
        <v>14828.141</v>
      </c>
      <c r="H310" s="21"/>
    </row>
    <row r="311" spans="1:8" ht="33" x14ac:dyDescent="0.25">
      <c r="A311" s="4"/>
      <c r="B311" s="7" t="s">
        <v>179</v>
      </c>
      <c r="C311" s="4" t="s">
        <v>0</v>
      </c>
      <c r="D311" s="4" t="s">
        <v>43</v>
      </c>
      <c r="E311" s="4" t="s">
        <v>100</v>
      </c>
      <c r="F311" s="4" t="s">
        <v>178</v>
      </c>
      <c r="G311" s="21">
        <f>1909-31.876+339.3</f>
        <v>2216.424</v>
      </c>
      <c r="H311" s="21"/>
    </row>
    <row r="312" spans="1:8" ht="18.75" hidden="1" x14ac:dyDescent="0.25">
      <c r="A312" s="4"/>
      <c r="B312" s="7" t="s">
        <v>82</v>
      </c>
      <c r="C312" s="4" t="s">
        <v>0</v>
      </c>
      <c r="D312" s="4" t="s">
        <v>43</v>
      </c>
      <c r="E312" s="4" t="s">
        <v>100</v>
      </c>
      <c r="F312" s="4" t="s">
        <v>81</v>
      </c>
      <c r="G312" s="21"/>
      <c r="H312" s="21"/>
    </row>
    <row r="313" spans="1:8" ht="18.75" hidden="1" x14ac:dyDescent="0.25">
      <c r="A313" s="4"/>
      <c r="B313" s="7" t="s">
        <v>68</v>
      </c>
      <c r="C313" s="4" t="s">
        <v>0</v>
      </c>
      <c r="D313" s="4" t="s">
        <v>43</v>
      </c>
      <c r="E313" s="4" t="s">
        <v>100</v>
      </c>
      <c r="F313" s="4" t="s">
        <v>67</v>
      </c>
      <c r="G313" s="21"/>
      <c r="H313" s="21"/>
    </row>
    <row r="314" spans="1:8" ht="18.75" x14ac:dyDescent="0.25">
      <c r="A314" s="4"/>
      <c r="B314" s="7" t="s">
        <v>28</v>
      </c>
      <c r="C314" s="4" t="s">
        <v>3</v>
      </c>
      <c r="D314" s="4" t="s">
        <v>32</v>
      </c>
      <c r="E314" s="5"/>
      <c r="F314" s="4"/>
      <c r="G314" s="21">
        <f>G315+G317</f>
        <v>1662.588</v>
      </c>
      <c r="H314" s="21">
        <f>H315+H317</f>
        <v>1630.712</v>
      </c>
    </row>
    <row r="315" spans="1:8" ht="49.5" hidden="1" x14ac:dyDescent="0.25">
      <c r="A315" s="4"/>
      <c r="B315" s="10" t="s">
        <v>141</v>
      </c>
      <c r="C315" s="4" t="s">
        <v>3</v>
      </c>
      <c r="D315" s="4" t="s">
        <v>32</v>
      </c>
      <c r="E315" s="5" t="s">
        <v>140</v>
      </c>
      <c r="F315" s="4"/>
      <c r="G315" s="21">
        <f>G316</f>
        <v>0</v>
      </c>
      <c r="H315" s="21">
        <f>H316</f>
        <v>0</v>
      </c>
    </row>
    <row r="316" spans="1:8" ht="33" hidden="1" x14ac:dyDescent="0.25">
      <c r="A316" s="4"/>
      <c r="B316" s="7" t="s">
        <v>54</v>
      </c>
      <c r="C316" s="4" t="s">
        <v>3</v>
      </c>
      <c r="D316" s="4" t="s">
        <v>32</v>
      </c>
      <c r="E316" s="5" t="s">
        <v>140</v>
      </c>
      <c r="F316" s="4" t="s">
        <v>53</v>
      </c>
      <c r="G316" s="21"/>
      <c r="H316" s="21"/>
    </row>
    <row r="317" spans="1:8" ht="33" x14ac:dyDescent="0.25">
      <c r="A317" s="4"/>
      <c r="B317" s="10" t="s">
        <v>69</v>
      </c>
      <c r="C317" s="4" t="s">
        <v>3</v>
      </c>
      <c r="D317" s="4" t="s">
        <v>32</v>
      </c>
      <c r="E317" s="5" t="s">
        <v>101</v>
      </c>
      <c r="F317" s="4"/>
      <c r="G317" s="21">
        <f>G318</f>
        <v>1662.588</v>
      </c>
      <c r="H317" s="21">
        <f>H318</f>
        <v>1630.712</v>
      </c>
    </row>
    <row r="318" spans="1:8" ht="33" x14ac:dyDescent="0.25">
      <c r="A318" s="4"/>
      <c r="B318" s="7" t="s">
        <v>179</v>
      </c>
      <c r="C318" s="4" t="s">
        <v>3</v>
      </c>
      <c r="D318" s="4" t="s">
        <v>32</v>
      </c>
      <c r="E318" s="5" t="s">
        <v>101</v>
      </c>
      <c r="F318" s="4" t="s">
        <v>178</v>
      </c>
      <c r="G318" s="21">
        <v>1662.588</v>
      </c>
      <c r="H318" s="21">
        <v>1630.712</v>
      </c>
    </row>
    <row r="319" spans="1:8" s="29" customFormat="1" ht="18.75" x14ac:dyDescent="0.3">
      <c r="A319" s="11"/>
      <c r="B319" s="12" t="s">
        <v>29</v>
      </c>
      <c r="C319" s="13"/>
      <c r="D319" s="13"/>
      <c r="E319" s="13"/>
      <c r="F319" s="14"/>
      <c r="G319" s="24">
        <f>G7+G82+G307+G40+G103+G31</f>
        <v>3281584.6150000002</v>
      </c>
      <c r="H319" s="24">
        <f>H7+H82+H307+H40+H103+H31</f>
        <v>1203898.77</v>
      </c>
    </row>
    <row r="320" spans="1:8" ht="18.75" x14ac:dyDescent="0.3">
      <c r="A320" s="8"/>
      <c r="B320" s="8"/>
      <c r="C320" s="16"/>
      <c r="D320" s="16"/>
      <c r="E320" s="16"/>
      <c r="F320" s="18"/>
      <c r="G320" s="8"/>
      <c r="H320" s="25"/>
    </row>
    <row r="321" spans="1:9" ht="18.75" x14ac:dyDescent="0.3">
      <c r="A321" s="8"/>
      <c r="B321" s="8"/>
      <c r="C321" s="16"/>
      <c r="D321" s="16"/>
      <c r="E321" s="16"/>
      <c r="F321" s="18"/>
      <c r="G321" s="25"/>
      <c r="H321" s="25"/>
      <c r="I321" s="26"/>
    </row>
    <row r="322" spans="1:9" ht="18.75" x14ac:dyDescent="0.3">
      <c r="A322" s="8"/>
      <c r="B322" s="8"/>
      <c r="C322" s="16"/>
      <c r="D322" s="16"/>
      <c r="E322" s="16"/>
      <c r="F322" s="18"/>
      <c r="G322" s="8"/>
      <c r="H322" s="25"/>
    </row>
    <row r="323" spans="1:9" ht="18.75" x14ac:dyDescent="0.3">
      <c r="A323" s="8"/>
      <c r="B323" s="8"/>
      <c r="C323" s="16"/>
      <c r="D323" s="16"/>
      <c r="E323" s="16"/>
      <c r="F323" s="18"/>
      <c r="G323" s="8"/>
      <c r="H323" s="25"/>
    </row>
    <row r="324" spans="1:9" ht="18.75" x14ac:dyDescent="0.3">
      <c r="A324" s="8"/>
      <c r="B324" s="8"/>
      <c r="C324" s="16"/>
      <c r="D324" s="16"/>
      <c r="E324" s="16"/>
      <c r="F324" s="18"/>
      <c r="G324" s="25"/>
      <c r="H324" s="25"/>
    </row>
    <row r="325" spans="1:9" ht="18.75" x14ac:dyDescent="0.3">
      <c r="A325" s="8"/>
      <c r="B325" s="8"/>
      <c r="C325" s="16"/>
      <c r="D325" s="16"/>
      <c r="E325" s="16"/>
      <c r="F325" s="18"/>
      <c r="G325" s="8"/>
      <c r="H325" s="25"/>
    </row>
    <row r="326" spans="1:9" ht="18.75" x14ac:dyDescent="0.3">
      <c r="A326" s="8"/>
      <c r="B326" s="8"/>
      <c r="C326" s="16"/>
      <c r="D326" s="16"/>
      <c r="E326" s="16"/>
      <c r="F326" s="18"/>
      <c r="G326" s="8"/>
      <c r="H326" s="25"/>
    </row>
    <row r="327" spans="1:9" ht="18.75" x14ac:dyDescent="0.3">
      <c r="A327" s="8"/>
      <c r="B327" s="8"/>
      <c r="C327" s="16"/>
      <c r="D327" s="16"/>
      <c r="E327" s="16"/>
      <c r="F327" s="18"/>
      <c r="G327" s="8"/>
      <c r="H327" s="25"/>
    </row>
    <row r="328" spans="1:9" ht="18.75" x14ac:dyDescent="0.3">
      <c r="A328" s="8"/>
      <c r="B328" s="8"/>
      <c r="C328" s="16"/>
      <c r="D328" s="16"/>
      <c r="E328" s="16"/>
      <c r="F328" s="18"/>
      <c r="G328" s="8"/>
      <c r="H328" s="25"/>
    </row>
    <row r="329" spans="1:9" ht="18.75" x14ac:dyDescent="0.3">
      <c r="A329" s="8"/>
      <c r="B329" s="8"/>
      <c r="C329" s="16"/>
      <c r="D329" s="16"/>
      <c r="E329" s="16"/>
      <c r="F329" s="18"/>
      <c r="G329" s="8"/>
      <c r="H329" s="25"/>
    </row>
    <row r="330" spans="1:9" ht="18.75" x14ac:dyDescent="0.3">
      <c r="A330" s="8"/>
      <c r="B330" s="8"/>
      <c r="C330" s="16"/>
      <c r="D330" s="16"/>
      <c r="E330" s="16"/>
      <c r="F330" s="18"/>
      <c r="G330" s="8"/>
      <c r="H330" s="25"/>
    </row>
    <row r="331" spans="1:9" ht="18.75" x14ac:dyDescent="0.3">
      <c r="A331" s="8"/>
      <c r="B331" s="8"/>
      <c r="C331" s="16"/>
      <c r="D331" s="16"/>
      <c r="E331" s="16"/>
      <c r="F331" s="18"/>
      <c r="G331" s="8"/>
      <c r="H331" s="25"/>
    </row>
    <row r="332" spans="1:9" ht="18.75" x14ac:dyDescent="0.3">
      <c r="A332" s="8"/>
      <c r="B332" s="8"/>
      <c r="C332" s="16"/>
      <c r="D332" s="16"/>
      <c r="E332" s="16"/>
      <c r="F332" s="18"/>
      <c r="G332" s="8"/>
      <c r="H332" s="25"/>
    </row>
    <row r="333" spans="1:9" ht="18.75" x14ac:dyDescent="0.3">
      <c r="A333" s="8"/>
      <c r="B333" s="8"/>
      <c r="C333" s="16"/>
      <c r="D333" s="16"/>
      <c r="E333" s="16"/>
      <c r="F333" s="18"/>
      <c r="G333" s="8"/>
      <c r="H333" s="25"/>
    </row>
    <row r="334" spans="1:9" ht="18.75" x14ac:dyDescent="0.3">
      <c r="A334" s="8"/>
      <c r="B334" s="8"/>
      <c r="C334" s="16"/>
      <c r="D334" s="16"/>
      <c r="E334" s="16"/>
      <c r="F334" s="18"/>
      <c r="G334" s="8"/>
      <c r="H334" s="25"/>
    </row>
    <row r="335" spans="1:9" ht="18.75" x14ac:dyDescent="0.3">
      <c r="A335" s="8"/>
      <c r="B335" s="8"/>
      <c r="C335" s="16"/>
      <c r="D335" s="16"/>
      <c r="E335" s="16"/>
      <c r="F335" s="18"/>
      <c r="G335" s="8"/>
      <c r="H335" s="25"/>
    </row>
    <row r="336" spans="1:9" ht="18.75" x14ac:dyDescent="0.3">
      <c r="A336" s="8"/>
      <c r="B336" s="8"/>
      <c r="C336" s="16"/>
      <c r="D336" s="16"/>
      <c r="E336" s="16"/>
      <c r="F336" s="18"/>
      <c r="G336" s="8"/>
      <c r="H336" s="25"/>
    </row>
    <row r="337" spans="1:8" ht="18.75" x14ac:dyDescent="0.3">
      <c r="A337" s="8"/>
      <c r="B337" s="8"/>
      <c r="C337" s="16"/>
      <c r="D337" s="16"/>
      <c r="E337" s="16"/>
      <c r="F337" s="18"/>
      <c r="G337" s="8"/>
      <c r="H337" s="25"/>
    </row>
    <row r="338" spans="1:8" ht="18.75" x14ac:dyDescent="0.3">
      <c r="A338" s="8"/>
      <c r="B338" s="8"/>
      <c r="C338" s="16"/>
      <c r="D338" s="16"/>
      <c r="E338" s="16"/>
      <c r="F338" s="18"/>
      <c r="G338" s="8"/>
      <c r="H338" s="25"/>
    </row>
    <row r="339" spans="1:8" ht="18.75" x14ac:dyDescent="0.3">
      <c r="A339" s="8"/>
      <c r="B339" s="8"/>
      <c r="C339" s="16"/>
      <c r="D339" s="16"/>
      <c r="E339" s="16"/>
      <c r="F339" s="18"/>
      <c r="G339" s="8"/>
      <c r="H339" s="25"/>
    </row>
    <row r="340" spans="1:8" ht="18.75" x14ac:dyDescent="0.3">
      <c r="A340" s="8"/>
      <c r="B340" s="8"/>
      <c r="C340" s="16"/>
      <c r="D340" s="16"/>
      <c r="E340" s="16"/>
      <c r="F340" s="18"/>
      <c r="G340" s="8"/>
      <c r="H340" s="25"/>
    </row>
    <row r="341" spans="1:8" ht="18.75" x14ac:dyDescent="0.3">
      <c r="A341" s="8"/>
      <c r="B341" s="8"/>
      <c r="C341" s="16"/>
      <c r="D341" s="16"/>
      <c r="E341" s="16"/>
      <c r="F341" s="18"/>
      <c r="G341" s="8"/>
      <c r="H341" s="25"/>
    </row>
    <row r="342" spans="1:8" ht="18.75" x14ac:dyDescent="0.3">
      <c r="A342" s="8"/>
      <c r="B342" s="8"/>
      <c r="C342" s="16"/>
      <c r="D342" s="16"/>
      <c r="E342" s="16"/>
      <c r="F342" s="18"/>
      <c r="G342" s="8"/>
      <c r="H342" s="25"/>
    </row>
    <row r="343" spans="1:8" ht="18.75" x14ac:dyDescent="0.3">
      <c r="A343" s="8"/>
      <c r="B343" s="8"/>
      <c r="C343" s="16"/>
      <c r="D343" s="16"/>
      <c r="E343" s="16"/>
      <c r="F343" s="18"/>
      <c r="G343" s="8"/>
      <c r="H343" s="25"/>
    </row>
    <row r="344" spans="1:8" ht="18.75" x14ac:dyDescent="0.3">
      <c r="A344" s="8"/>
      <c r="B344" s="8"/>
      <c r="C344" s="16"/>
      <c r="D344" s="16"/>
      <c r="E344" s="16"/>
      <c r="F344" s="18"/>
      <c r="G344" s="8"/>
      <c r="H344" s="25"/>
    </row>
    <row r="345" spans="1:8" ht="18.75" x14ac:dyDescent="0.3">
      <c r="A345" s="8"/>
      <c r="B345" s="8"/>
      <c r="C345" s="16"/>
      <c r="D345" s="16"/>
      <c r="E345" s="16"/>
      <c r="F345" s="18"/>
      <c r="G345" s="8"/>
      <c r="H345" s="25"/>
    </row>
    <row r="346" spans="1:8" ht="18.75" x14ac:dyDescent="0.3">
      <c r="A346" s="8"/>
      <c r="B346" s="8"/>
      <c r="C346" s="16"/>
      <c r="D346" s="16"/>
      <c r="E346" s="16"/>
      <c r="F346" s="18"/>
      <c r="G346" s="8"/>
      <c r="H346" s="25"/>
    </row>
    <row r="347" spans="1:8" ht="18.75" x14ac:dyDescent="0.3">
      <c r="A347" s="8"/>
      <c r="B347" s="8"/>
      <c r="C347" s="16"/>
      <c r="D347" s="16"/>
      <c r="E347" s="16"/>
      <c r="F347" s="18"/>
      <c r="G347" s="8"/>
      <c r="H347" s="25"/>
    </row>
    <row r="348" spans="1:8" ht="18.75" x14ac:dyDescent="0.3">
      <c r="A348" s="8"/>
      <c r="B348" s="8"/>
      <c r="C348" s="16"/>
      <c r="D348" s="16"/>
      <c r="E348" s="16"/>
      <c r="F348" s="18"/>
      <c r="G348" s="8"/>
      <c r="H348" s="25"/>
    </row>
    <row r="349" spans="1:8" ht="18.75" x14ac:dyDescent="0.3">
      <c r="A349" s="8"/>
      <c r="B349" s="8"/>
      <c r="C349" s="16"/>
      <c r="D349" s="16"/>
      <c r="E349" s="16"/>
      <c r="F349" s="18"/>
      <c r="G349" s="8"/>
      <c r="H349" s="25"/>
    </row>
    <row r="350" spans="1:8" ht="18.75" x14ac:dyDescent="0.3">
      <c r="A350" s="8"/>
      <c r="B350" s="8"/>
      <c r="C350" s="16"/>
      <c r="D350" s="16"/>
      <c r="E350" s="16"/>
      <c r="F350" s="18"/>
      <c r="G350" s="8"/>
      <c r="H350" s="25"/>
    </row>
    <row r="351" spans="1:8" ht="18.75" x14ac:dyDescent="0.3">
      <c r="A351" s="8"/>
      <c r="B351" s="8"/>
      <c r="C351" s="16"/>
      <c r="D351" s="16"/>
      <c r="E351" s="16"/>
      <c r="F351" s="18"/>
      <c r="G351" s="8"/>
      <c r="H351" s="25"/>
    </row>
    <row r="352" spans="1:8" ht="18.75" x14ac:dyDescent="0.3">
      <c r="A352" s="8"/>
      <c r="B352" s="8"/>
      <c r="C352" s="16"/>
      <c r="D352" s="16"/>
      <c r="E352" s="16"/>
      <c r="F352" s="18"/>
      <c r="G352" s="8"/>
      <c r="H352" s="25"/>
    </row>
    <row r="353" spans="1:8" ht="18.75" x14ac:dyDescent="0.3">
      <c r="A353" s="8"/>
      <c r="B353" s="8"/>
      <c r="C353" s="16"/>
      <c r="D353" s="16"/>
      <c r="E353" s="16"/>
      <c r="F353" s="18"/>
      <c r="G353" s="8"/>
      <c r="H353" s="25"/>
    </row>
    <row r="354" spans="1:8" ht="18.75" x14ac:dyDescent="0.3">
      <c r="A354" s="8"/>
      <c r="B354" s="8"/>
      <c r="C354" s="16"/>
      <c r="D354" s="16"/>
      <c r="E354" s="16"/>
      <c r="F354" s="18"/>
      <c r="G354" s="8"/>
      <c r="H354" s="25"/>
    </row>
  </sheetData>
  <mergeCells count="10">
    <mergeCell ref="A1:H1"/>
    <mergeCell ref="D3:H3"/>
    <mergeCell ref="A4:H4"/>
    <mergeCell ref="F5:F6"/>
    <mergeCell ref="G5:H5"/>
    <mergeCell ref="A5:A6"/>
    <mergeCell ref="B5:B6"/>
    <mergeCell ref="C5:C6"/>
    <mergeCell ref="D5:D6"/>
    <mergeCell ref="E5:E6"/>
  </mergeCells>
  <phoneticPr fontId="3" type="noConversion"/>
  <pageMargins left="0.39370078740157483" right="0.19685039370078741" top="0.51181102362204722" bottom="0.23622047244094491" header="0" footer="0.39370078740157483"/>
  <pageSetup paperSize="9" scale="73" fitToHeight="9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А.В.</dc:creator>
  <cp:lastModifiedBy>Наталья Артемьева</cp:lastModifiedBy>
  <cp:revision>1</cp:revision>
  <cp:lastPrinted>2019-02-12T10:27:14Z</cp:lastPrinted>
  <dcterms:created xsi:type="dcterms:W3CDTF">2006-05-17T06:20:53Z</dcterms:created>
  <dcterms:modified xsi:type="dcterms:W3CDTF">2021-10-22T06:30:39Z</dcterms:modified>
</cp:coreProperties>
</file>