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225" windowWidth="12120" windowHeight="9000"/>
  </bookViews>
  <sheets>
    <sheet name="Лист1" sheetId="1" r:id="rId1"/>
  </sheets>
  <definedNames>
    <definedName name="_xlnm._FilterDatabase" localSheetId="0" hidden="1">Лист1!$A$10:$I$220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OLE_LINK2" localSheetId="0">Лист1!#REF!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Лист1!$9:$9</definedName>
  </definedNames>
  <calcPr calcId="145621" iterate="1"/>
</workbook>
</file>

<file path=xl/calcChain.xml><?xml version="1.0" encoding="utf-8"?>
<calcChain xmlns="http://schemas.openxmlformats.org/spreadsheetml/2006/main">
  <c r="I148" i="1" l="1"/>
  <c r="F148" i="1"/>
  <c r="I197" i="1" l="1"/>
  <c r="F197" i="1"/>
  <c r="F76" i="1" l="1"/>
  <c r="I195" i="1" l="1"/>
  <c r="I194" i="1" s="1"/>
  <c r="I190" i="1"/>
  <c r="I189" i="1" s="1"/>
  <c r="I184" i="1"/>
  <c r="I178" i="1"/>
  <c r="I174" i="1"/>
  <c r="I173" i="1" s="1"/>
  <c r="I163" i="1"/>
  <c r="I160" i="1"/>
  <c r="I153" i="1"/>
  <c r="I138" i="1"/>
  <c r="I137" i="1" s="1"/>
  <c r="I132" i="1"/>
  <c r="I119" i="1"/>
  <c r="I116" i="1"/>
  <c r="I109" i="1"/>
  <c r="I105" i="1"/>
  <c r="I94" i="1"/>
  <c r="I93" i="1" s="1"/>
  <c r="I88" i="1"/>
  <c r="I82" i="1"/>
  <c r="I76" i="1"/>
  <c r="I74" i="1"/>
  <c r="I66" i="1"/>
  <c r="I65" i="1" s="1"/>
  <c r="I63" i="1"/>
  <c r="I59" i="1" s="1"/>
  <c r="I56" i="1"/>
  <c r="I54" i="1"/>
  <c r="I38" i="1"/>
  <c r="I36" i="1"/>
  <c r="I34" i="1"/>
  <c r="I24" i="1"/>
  <c r="I16" i="1"/>
  <c r="I12" i="1"/>
  <c r="I188" i="1" l="1"/>
  <c r="I104" i="1" s="1"/>
  <c r="I114" i="1"/>
  <c r="I177" i="1"/>
  <c r="I73" i="1"/>
  <c r="I53" i="1"/>
  <c r="I81" i="1"/>
  <c r="I80" i="1" s="1"/>
  <c r="I147" i="1"/>
  <c r="I146" i="1" s="1"/>
  <c r="I124" i="1" s="1"/>
  <c r="I15" i="1"/>
  <c r="I33" i="1"/>
  <c r="I158" i="1"/>
  <c r="I103" i="1" l="1"/>
  <c r="I102" i="1" s="1"/>
  <c r="I79" i="1" s="1"/>
  <c r="I78" i="1" s="1"/>
  <c r="I11" i="1" s="1"/>
  <c r="F74" i="1"/>
  <c r="F73" i="1" l="1"/>
  <c r="F34" i="1"/>
  <c r="F66" i="1" l="1"/>
  <c r="F65" i="1" l="1"/>
  <c r="F82" i="1"/>
  <c r="F190" i="1" l="1"/>
  <c r="F189" i="1" s="1"/>
  <c r="F36" i="1"/>
  <c r="F195" i="1"/>
  <c r="F194" i="1" s="1"/>
  <c r="G197" i="1"/>
  <c r="G194" i="1" s="1"/>
  <c r="F63" i="1"/>
  <c r="F59" i="1" s="1"/>
  <c r="F12" i="1"/>
  <c r="F160" i="1"/>
  <c r="F163" i="1"/>
  <c r="F88" i="1"/>
  <c r="F81" i="1" s="1"/>
  <c r="F94" i="1"/>
  <c r="F93" i="1" s="1"/>
  <c r="F116" i="1"/>
  <c r="F119" i="1"/>
  <c r="F153" i="1"/>
  <c r="F105" i="1"/>
  <c r="F109" i="1"/>
  <c r="F16" i="1"/>
  <c r="F24" i="1"/>
  <c r="F38" i="1"/>
  <c r="F54" i="1"/>
  <c r="F56" i="1"/>
  <c r="F214" i="1"/>
  <c r="F217" i="1"/>
  <c r="F174" i="1"/>
  <c r="F173" i="1" s="1"/>
  <c r="F178" i="1"/>
  <c r="F184" i="1"/>
  <c r="F200" i="1"/>
  <c r="F207" i="1"/>
  <c r="F206" i="1" s="1"/>
  <c r="G126" i="1"/>
  <c r="G132" i="1"/>
  <c r="G12" i="1"/>
  <c r="G148" i="1" s="1"/>
  <c r="G149" i="1"/>
  <c r="G153" i="1"/>
  <c r="G160" i="1"/>
  <c r="G163" i="1"/>
  <c r="G124" i="1"/>
  <c r="G82" i="1"/>
  <c r="G88" i="1"/>
  <c r="G94" i="1"/>
  <c r="G93" i="1" s="1"/>
  <c r="G105" i="1"/>
  <c r="G109" i="1"/>
  <c r="G116" i="1"/>
  <c r="G119" i="1"/>
  <c r="H126" i="1"/>
  <c r="H132" i="1"/>
  <c r="H12" i="1"/>
  <c r="H148" i="1" s="1"/>
  <c r="H149" i="1"/>
  <c r="H153" i="1"/>
  <c r="H160" i="1"/>
  <c r="H163" i="1"/>
  <c r="H124" i="1"/>
  <c r="H82" i="1"/>
  <c r="H88" i="1"/>
  <c r="H94" i="1"/>
  <c r="H93" i="1" s="1"/>
  <c r="H197" i="1"/>
  <c r="H104" i="1" s="1"/>
  <c r="H105" i="1"/>
  <c r="H109" i="1"/>
  <c r="H116" i="1"/>
  <c r="H119" i="1"/>
  <c r="F132" i="1"/>
  <c r="G174" i="1"/>
  <c r="G173" i="1" s="1"/>
  <c r="G178" i="1"/>
  <c r="G184" i="1"/>
  <c r="G200" i="1"/>
  <c r="G207" i="1"/>
  <c r="G206" i="1" s="1"/>
  <c r="H174" i="1"/>
  <c r="H173" i="1" s="1"/>
  <c r="H178" i="1"/>
  <c r="H184" i="1"/>
  <c r="H200" i="1"/>
  <c r="H207" i="1"/>
  <c r="H206" i="1" s="1"/>
  <c r="G24" i="1"/>
  <c r="G15" i="1" s="1"/>
  <c r="H24" i="1"/>
  <c r="G16" i="1"/>
  <c r="H16" i="1"/>
  <c r="G38" i="1"/>
  <c r="H38" i="1"/>
  <c r="G56" i="1"/>
  <c r="H56" i="1"/>
  <c r="G54" i="1"/>
  <c r="H54" i="1"/>
  <c r="G138" i="1"/>
  <c r="G137" i="1" s="1"/>
  <c r="H138" i="1"/>
  <c r="H137" i="1" s="1"/>
  <c r="F138" i="1"/>
  <c r="F137" i="1" s="1"/>
  <c r="G214" i="1"/>
  <c r="H214" i="1"/>
  <c r="G217" i="1"/>
  <c r="H217" i="1"/>
  <c r="G104" i="1" l="1"/>
  <c r="G103" i="1" s="1"/>
  <c r="H15" i="1"/>
  <c r="H53" i="1"/>
  <c r="F147" i="1"/>
  <c r="F146" i="1" s="1"/>
  <c r="F124" i="1" s="1"/>
  <c r="G53" i="1"/>
  <c r="G177" i="1"/>
  <c r="F33" i="1"/>
  <c r="H177" i="1"/>
  <c r="G125" i="1"/>
  <c r="F80" i="1"/>
  <c r="F158" i="1"/>
  <c r="H147" i="1"/>
  <c r="H81" i="1"/>
  <c r="H80" i="1" s="1"/>
  <c r="H125" i="1"/>
  <c r="G158" i="1"/>
  <c r="F53" i="1"/>
  <c r="F114" i="1"/>
  <c r="H114" i="1"/>
  <c r="H158" i="1"/>
  <c r="F15" i="1"/>
  <c r="G199" i="1"/>
  <c r="H103" i="1"/>
  <c r="G147" i="1"/>
  <c r="H194" i="1"/>
  <c r="H199" i="1"/>
  <c r="G114" i="1"/>
  <c r="G81" i="1"/>
  <c r="G80" i="1" s="1"/>
  <c r="F199" i="1"/>
  <c r="F177" i="1"/>
  <c r="F188" i="1"/>
  <c r="F104" i="1" s="1"/>
  <c r="H146" i="1" l="1"/>
  <c r="H102" i="1"/>
  <c r="H79" i="1" s="1"/>
  <c r="H78" i="1" s="1"/>
  <c r="H11" i="1" s="1"/>
  <c r="G146" i="1"/>
  <c r="F103" i="1"/>
  <c r="F102" i="1" s="1"/>
  <c r="F79" i="1" s="1"/>
  <c r="F78" i="1" s="1"/>
  <c r="F11" i="1" s="1"/>
  <c r="G102" i="1"/>
  <c r="G79" i="1" s="1"/>
  <c r="G78" i="1" s="1"/>
  <c r="G11" i="1" s="1"/>
</calcChain>
</file>

<file path=xl/sharedStrings.xml><?xml version="1.0" encoding="utf-8"?>
<sst xmlns="http://schemas.openxmlformats.org/spreadsheetml/2006/main" count="695" uniqueCount="454">
  <si>
    <t>Уменьшение остатков денежных средств финансового резерва бюджета Федерального фонда обязательного медицинского страхования</t>
  </si>
  <si>
    <t>000 01 05 01 01 09 0000 610</t>
  </si>
  <si>
    <t xml:space="preserve">Уменьшение остатков денежных средств финансовых резервов бюджетов территориальных  фондов обязательного медицинского страхования </t>
  </si>
  <si>
    <t>000 01 05 01 02 00 0000 620</t>
  </si>
  <si>
    <t>Уменьшение остатков средств финансовых резервов бюджетов Российской Федерации, размещенных в ценные бумаги</t>
  </si>
  <si>
    <t>000 01 05 01 02 01 0000 620</t>
  </si>
  <si>
    <t xml:space="preserve">Уменьшение остатков средств финансового резерва федерального бюджета, размещенных в ценные бумаги </t>
  </si>
  <si>
    <t>000 01 05 01 02 01 0001 620</t>
  </si>
  <si>
    <t>Увеличение остатков средств бюджетов</t>
  </si>
  <si>
    <t>Уменьшение остатков средств бюджетов</t>
  </si>
  <si>
    <t>Уменьшение остатков средств Резервного фонда, размещенных в ценные бумаги</t>
  </si>
  <si>
    <t>000 01 05 01 02 01 0002 620</t>
  </si>
  <si>
    <t>Уменьшение остатков средств Фонда будущих поколений, размещенных в ценные бумаги</t>
  </si>
  <si>
    <t>000 01 05 01 02 01 0004 620</t>
  </si>
  <si>
    <t>Уменьшение остатков средств Стабилизационного фонда Российской Федерации, размещенных в ценные бумаги</t>
  </si>
  <si>
    <t>000 01 05 01 02 06 0000 620</t>
  </si>
  <si>
    <t xml:space="preserve">Уменьшение остатков средств финансового резерва бюджета Пенсионного фонда Российской Федерации, размещенных в ценные бумаги </t>
  </si>
  <si>
    <t>000 01 05 01 02 07 0000 620</t>
  </si>
  <si>
    <t>01 06 05 00 00 0000 500</t>
  </si>
  <si>
    <t>01 06 05 01 05 0000 540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</si>
  <si>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</si>
  <si>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бюджетов муниципальных районов в валюте Российской Федерации</t>
  </si>
  <si>
    <t>01 06 00 00 00 0000 000</t>
  </si>
  <si>
    <t>Иные источники внутреннего финансирования дефицитов бюджетов</t>
  </si>
  <si>
    <t xml:space="preserve">01 06 04 00 00 0000 000     </t>
  </si>
  <si>
    <t>Исполнение государственных и муниципальных гарантий в валюте Российской Федерации</t>
  </si>
  <si>
    <t>01 06 04 00 00 0000 800</t>
  </si>
  <si>
    <t>Исполнение государственных и муниципальных гарантий Российской Федерации в случае,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</si>
  <si>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01 06 04 00 05 0000 810</t>
  </si>
  <si>
    <t>Исполнение гарантий муниципальных образований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</si>
  <si>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Уменьшение остатков средств финансового резерва бюджета Фонда социального страхования Российской Федерации, размещенных в ценные бумаги </t>
  </si>
  <si>
    <t>000 01 05 01 02 08 0000 620</t>
  </si>
  <si>
    <t xml:space="preserve">Уменьшение остатков средств финансового резерва бюджета Федерального фонда обязательного медицинского страхования, размещенных в ценные бумаги </t>
  </si>
  <si>
    <t>000 01 05 01 02 09 0000 620</t>
  </si>
  <si>
    <t xml:space="preserve">Уменьшение остатков средств финансовых резервов бюджетов территориальных  фондов обязательного медицинского страхования, размещенных в ценные бумаги </t>
  </si>
  <si>
    <t>000 01 05 02 01 06 0000 610</t>
  </si>
  <si>
    <t>Уменьшение остатков средств пенсионных накоплений бюджета Пенсионного фонда Российской Федерации</t>
  </si>
  <si>
    <t>000 01 05 02 01 06 0001 610</t>
  </si>
  <si>
    <t>Уменьшение остатков денежных средств пенсионных накоплений бюджета Пенсионного фонда Российской Федерации</t>
  </si>
  <si>
    <t>000 01 05 02 01 06 0002 610</t>
  </si>
  <si>
    <t>Уменьшение остатков средств пенсионных накоплений бюджета Пенсионного фонда Российской Федерации, размещенных в ценные бумаги</t>
  </si>
  <si>
    <t>000 01 05 02 01 06 0003 610</t>
  </si>
  <si>
    <t xml:space="preserve">Уменьшение остатков средств пенсионных накоплений бюджета Пенсионного фонда Российской Федерации, переданных управляющим компаниям </t>
  </si>
  <si>
    <t>000 01 05 02 01 07 0000 610</t>
  </si>
  <si>
    <t>Уменьшение прочих остатков денежных средств бюджета Фонда социального страхования Российской Федерации</t>
  </si>
  <si>
    <t>000 01 05 02 01 07 0001 610</t>
  </si>
  <si>
    <t>Уменьшение остатков денежных средств по обязательному социальному страхованию от несчастных случаев на производстве и профессиональных заболеваний</t>
  </si>
  <si>
    <t>000 01 05 02 01 07 0002 610</t>
  </si>
  <si>
    <t>000 01 05 02 01 08 0000 610</t>
  </si>
  <si>
    <t xml:space="preserve">Уменьшение прочих остатков денежных средств бюджета Федерального фонда обязательного медицинского страхования </t>
  </si>
  <si>
    <t>000 01 05 02 01 09 0000 610</t>
  </si>
  <si>
    <t xml:space="preserve">Уменьшение прочих остатков денежных средств бюджетов территориальных  фондов обязательного медицинского страхования </t>
  </si>
  <si>
    <t>000 01 05 02 02 00 0000 620</t>
  </si>
  <si>
    <t>Уменьшение прочих остатков средств, временно размещенных в ценные бумаги</t>
  </si>
  <si>
    <t>000 01 05 02 02 06 0000 620</t>
  </si>
  <si>
    <t xml:space="preserve">Уменьшение прочих остатков средств бюджета Пенсионного фонда Российской Федерации, временно размещенных в ценные бумаги </t>
  </si>
  <si>
    <t>000 01 05 02 02 06 0001 620</t>
  </si>
  <si>
    <t xml:space="preserve">Уменьшение остатков средств пенсионных накоплений бюджета Пенсионного фонда Российской Федерации, временно размещенных в ценные бумаги </t>
  </si>
  <si>
    <t>000 01 05 02 02 06 0002 620</t>
  </si>
  <si>
    <t xml:space="preserve">Уменьшение остатков средств пенсионных накоплений бюджета Пенсионного фонда Российской Федерации, временно размещенных в ценные бумаги, переданных управляющим компаниям </t>
  </si>
  <si>
    <t>000 01 05 02 02 07 0000 620</t>
  </si>
  <si>
    <t xml:space="preserve">Уменьшение прочих остатков денежных средств бюджета Фонда социального страхования Российской Федерации, временно размещенных в ценные бумаги </t>
  </si>
  <si>
    <t>000 01 05 02 02 07 0001 620</t>
  </si>
  <si>
    <t xml:space="preserve">Уменьшение прочих остатков средств по обязательному социальному страхованию от несчастных случаев на производстве и профессиональных заболеваний, временно размещенных в ценные бумаги </t>
  </si>
  <si>
    <t>000 01 05 02 02 07 0002 620</t>
  </si>
  <si>
    <t xml:space="preserve">Уменьшение прочих остатков средств бюджета Фонда социального страхования Российской Федерации, кроме средств по обязательному социальному страхованию от несчастных случаев на производстве и профессиональных заболеваний, временно размещенных в ценные бумаги </t>
  </si>
  <si>
    <t>000 01 05 02 02 08 0000 620</t>
  </si>
  <si>
    <t xml:space="preserve">Уменьшение прочих остатков средств бюджета Федерального фонда обязательного медицинского страхования, временно размещенных в ценные бумаги </t>
  </si>
  <si>
    <t>000 01 05 02 02 09 0000 620</t>
  </si>
  <si>
    <t xml:space="preserve">Уменьшение прочих остатков средств бюджетов территориальных  фондов обязательного медицинского страхования, временно размещенных в ценные бумаги </t>
  </si>
  <si>
    <t>000 01 06 01 00 06 0000 630</t>
  </si>
  <si>
    <t>Средства от продажи акций и иных форм участия в капитале, находящихся в собственности Пенсионного фонда Российской Федерации</t>
  </si>
  <si>
    <t>917</t>
  </si>
  <si>
    <t>000 01 06 01 00 07 0000 630</t>
  </si>
  <si>
    <t>Средства от продажи акций и иных форм участия в капитале, находящихся в собственности Фонда социального страхования Российской Федерации</t>
  </si>
  <si>
    <t>000 01 06 01 00 08 0000 630</t>
  </si>
  <si>
    <t xml:space="preserve">Средства от продажи акций и иных форм участия в капитале, находящихся в собственности Федерального фонда обязательного медицинского страхования </t>
  </si>
  <si>
    <t>000 01 06 01 00 09 0000 630</t>
  </si>
  <si>
    <t>Средства от продажи акций и иных форм участия в капитале, находящихся в собственности территориальных фондов обязательного медицинского страхования</t>
  </si>
  <si>
    <t>000 01 06 02 00 01 0000 000</t>
  </si>
  <si>
    <t>Государственные запасы драгоценных металлов и драгоценных камней</t>
  </si>
  <si>
    <t>000 01 06 02 01 01 0000 410</t>
  </si>
  <si>
    <t>Поступления от реализации государственных запасов драгоценных металлов и драгоценных камней на внутреннем рынке</t>
  </si>
  <si>
    <t>000 01 06 02 02 01 0000 410</t>
  </si>
  <si>
    <t>Поступления от реализации государственных запасов драгоценных металлов и драгоценных камней на внешнем рынке</t>
  </si>
  <si>
    <t>000 01 06 02 00 01 0000 310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</si>
  <si>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</si>
  <si>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Выплаты на приобретение государственных запасов драгоценных металлов и драгоценных камней</t>
  </si>
  <si>
    <t>000 01 06 03 00 00 0000 000</t>
  </si>
  <si>
    <t>Курсовая разница</t>
  </si>
  <si>
    <t>000 01 06 03 00 01 0000 171</t>
  </si>
  <si>
    <t>Курсовая разница по средствам федерального бюджета</t>
  </si>
  <si>
    <t>000 01 06 03 00 01 0001 171</t>
  </si>
  <si>
    <t>Курсовая разница по средствам Резервного фонда</t>
  </si>
  <si>
    <t>000 01 06 03 00 01 0002 171</t>
  </si>
  <si>
    <t>Курсовая разница по средствам Фонда будущих поколений</t>
  </si>
  <si>
    <t>000 01 06 03 00 01 0003 171</t>
  </si>
  <si>
    <t>Курсовая разница по средствам на специальном счете по учету средств нефтегазовых доходов</t>
  </si>
  <si>
    <t>000 01 06 03 00 01 0004 171</t>
  </si>
  <si>
    <t>Курсовая разница по средствам Стабилизационного фонда Российской Федерации</t>
  </si>
  <si>
    <t>000 01 06 03 00 01 0005 171</t>
  </si>
  <si>
    <t>Курсовая разница по прочим средствам федерального бюджета</t>
  </si>
  <si>
    <t>01 03 00 00 00 0000 710</t>
  </si>
  <si>
    <t>01 03 00 00 05 0000 810</t>
  </si>
  <si>
    <t>000 01 06 03 00 06 0000 171</t>
  </si>
  <si>
    <t>Курсовая разница по средствам бюджета Пенсионного фонда Российской Федерации</t>
  </si>
  <si>
    <t>000 01 06 03 00 06 0001 171</t>
  </si>
  <si>
    <t>Курсовая разница по средствам финансового резерва бюджета Пенсионного фонда Российской Федерации</t>
  </si>
  <si>
    <t>000 01 06 03 00 06 0002 171</t>
  </si>
  <si>
    <t>Курсовая разница по средствам пенсионных накоплений бюджета Пенсионного фонда Российской Федерации</t>
  </si>
  <si>
    <t>000 01 06 03 00 08 0000 171</t>
  </si>
  <si>
    <t>Курсовая разница по средствам бюджета Федерального фонда обязательного медицинского страхования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</si>
  <si>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</si>
  <si>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</si>
  <si>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Прочие источники внутреннего финансирования дефицитов бюджетов</t>
  </si>
  <si>
    <t>000 01 06 06 00 00 0000 700</t>
  </si>
  <si>
    <t>Привлечение прочих источников внутреннего финансирования дефицитов бюджетов</t>
  </si>
  <si>
    <t>000 01 06 06 00 06 0000 710</t>
  </si>
  <si>
    <t>Привлечение прочих источников внутреннего финансирования дефицита бюджета Пенсионного фонда Российской Федерации</t>
  </si>
  <si>
    <t>000 01 06 06 00 07 0000 710</t>
  </si>
  <si>
    <t>Привлечение прочих источников внутреннего финансирования дефицита бюджета Фонда социального страхования Российской Федерации</t>
  </si>
  <si>
    <t>000 01 06 06 00 08 0000 710</t>
  </si>
  <si>
    <t>Привлечение прочих источников внутреннего финансирования дефицита бюджета Федерального фонда обязательного медицинского страхования</t>
  </si>
  <si>
    <t>000 01 06 06 00 09 0000 710</t>
  </si>
  <si>
    <t>Привлечение прочих источников внутреннего финансирования дефицитов бюджетов территориальных государственных внебюджетных фондов</t>
  </si>
  <si>
    <t>000 01 06 06 00 00 0000 800</t>
  </si>
  <si>
    <t>Погашение обязательств за счет прочих источников внутреннего финансирования дефицитов бюджетов</t>
  </si>
  <si>
    <t>Компенсационные выплаты по сбережениям граждан</t>
  </si>
  <si>
    <t>000 01 06 06 00 06 0000 810</t>
  </si>
  <si>
    <t>Погашение обязательств за счет прочих источников внутреннего финансирования дефицита бюджета Пенсионного фонда Российской Федерации</t>
  </si>
  <si>
    <t>000 01 06 06 00 07 0000 810</t>
  </si>
  <si>
    <t>Погашение обязательств за счет прочих источников внутреннего финансирования дефицита бюджета Фонда социального страхования Российской Федерации</t>
  </si>
  <si>
    <t>000 01 06 06 00 08 0000 810</t>
  </si>
  <si>
    <t>Погашение обязательств за счет прочих источников внутреннего финансирования дефицита бюджета Федерального фонда обязательного медицинского страхования</t>
  </si>
  <si>
    <t>000 01 06 06 00 09 0000 810</t>
  </si>
  <si>
    <t>Погашение обязательств за счет прочих источников внутреннего финансирования дефицитов бюджетов территориальных фондов обязательного медицинского страхования</t>
  </si>
  <si>
    <t>000 01 07 00 00 01 0000 000</t>
  </si>
  <si>
    <t>Бюджетные кредиты, предоставленные федеральным бюджетом внутри страны за счет средств целевых иностранных кредитов (заимствований)</t>
  </si>
  <si>
    <t>000 01 08 00 00 01 0000 000</t>
  </si>
  <si>
    <t>01 00 00 00 00 0000 000</t>
  </si>
  <si>
    <t>01 01 00 00 00 0000 800</t>
  </si>
  <si>
    <t>01 01 00 00 02 0000 810</t>
  </si>
  <si>
    <t>01 05 00 00 00 0000 000</t>
  </si>
  <si>
    <t>01 05 00 00 00 0000 500</t>
  </si>
  <si>
    <t>01 05 02 00 00 0000 500</t>
  </si>
  <si>
    <t>01 05 02 01 00 0000 510</t>
  </si>
  <si>
    <t>01 05 00 00 00 0000 600</t>
  </si>
  <si>
    <t>01 05 02 00 00 0000 600</t>
  </si>
  <si>
    <t>01 05 02 01 00 0000 610</t>
  </si>
  <si>
    <t>01 06 05 00 00 0000 000</t>
  </si>
  <si>
    <t>01 06 05 00 00 0000 600</t>
  </si>
  <si>
    <t>Прочие бюджетные кредиты (ссуды), предоставленные федеральным бюджетом внутри страны</t>
  </si>
  <si>
    <t>000 02 00 00 00 00 0000 000</t>
  </si>
  <si>
    <t>ИСТОЧНИКИ ВНЕШНЕГО ФИНАНСИРОВАНИЯ ДЕФИЦИТОВ БЮДЖЕТОВ</t>
  </si>
  <si>
    <t>000 02 01 00 00 00 0000 000</t>
  </si>
  <si>
    <t>000 01 02 00 00 02 0000 710</t>
  </si>
  <si>
    <t>Получение кредитов от кредитных организаций  бюджетом субъекта Российской Федерации в валюте Российской Федерации</t>
  </si>
  <si>
    <t>000 01 02 00 00 02 0000 810</t>
  </si>
  <si>
    <t>Погашение бюджетом субъектов Российской Федерации кредитов от кредитных организаций в валюте Российской Федерации</t>
  </si>
  <si>
    <t>000 01 02 00 00 04 0000 810</t>
  </si>
  <si>
    <t>000 01 02 00 00 05 0000 810</t>
  </si>
  <si>
    <t>Погашение бюджетами городских округов кредитов от кредитных организаций в валюте Российской Федерации</t>
  </si>
  <si>
    <t>Погашение бюджетами муниципальноых районов кредитов от кредитных организаций в валюте Российской Федерации</t>
  </si>
  <si>
    <t>000 01 02 00 00 04 0000 710</t>
  </si>
  <si>
    <t>000 01 02 00 00 05 0000 710</t>
  </si>
  <si>
    <t>Получение кредитов от кредитных организаций  бюджетами городских округов в валюте Российской Федерации</t>
  </si>
  <si>
    <t>Получение кредитов от кредитных организаций  бюджетами муниципальных районов в валюте Российской Федерации</t>
  </si>
  <si>
    <t>000 01 03 00 00 02 0000 710</t>
  </si>
  <si>
    <t>Полученные кредитов от других бюджетов бюджетной системы Российской Федерации бюджетом субъекта Рссийской Федерации в валюте Российской Федерации</t>
  </si>
  <si>
    <t>000 01 03 00 00 04 0000 710</t>
  </si>
  <si>
    <t>000 01 03 00 00 05 0000 710</t>
  </si>
  <si>
    <t>Полученные кредитов от других бюджетов бюджетной системы Российской Федерации бюджетами городских округов в валюте Российской Федерации</t>
  </si>
  <si>
    <t>Полученные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</si>
  <si>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000 01 03 00 00 04 0000 810</t>
  </si>
  <si>
    <t>000 01 03 00 00 05 0000 810</t>
  </si>
  <si>
    <r>
      <t>Погашение бюджетами городских округов кредитов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</si>
  <si>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r>
      <t>Погашение  бюджетами муиципальных районов кредитов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</si>
  <si>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>000 01 04 00 00 02 0000 710</t>
  </si>
  <si>
    <t>000 01 04 00 00 02 0000 810</t>
  </si>
  <si>
    <t>Получение субъектом Российской Федерацией кредитов международных финансовых организаций в валюте Российской Федерации</t>
  </si>
  <si>
    <t>Погашение субъектов Российской Федерацией кредитов международных финансовых организаций в валюте Российской Федерации</t>
  </si>
  <si>
    <t>000 01 05 02 02 02 0000 620</t>
  </si>
  <si>
    <t>000 01 06 05 02 01 0000 540</t>
  </si>
  <si>
    <t>Предоставление бюджетных кредитов другим бюджетам бюджетной системы Российской Федерации из федерального бюджета в валюте Российской Федерации</t>
  </si>
  <si>
    <t>Бюджетные кредиты от других бюджетов бюджетной системы Российской Федерации</t>
  </si>
  <si>
    <t>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</si>
  <si>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</si>
  <si>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</si>
  <si>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 01 03 00 00 00 0000 000</t>
  </si>
  <si>
    <r>
      <t>Погашение бюджетами муниципальных районов кредитов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</si>
  <si>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 xml:space="preserve">Уменьшение прочих остатков средств бюджета субъекта Российской Федерации, временно размещенных в ценные бумаги </t>
  </si>
  <si>
    <t>000 01 06 06 00 02 0000 710</t>
  </si>
  <si>
    <t>Привлечение прочих источников внутреннего финансирования дефицита бюджета субъекта Российской Федерации</t>
  </si>
  <si>
    <t>Погашение обязательств за счет прочих источников внутреннего финансирования дефицита бюджета субъекта Российской Федерации</t>
  </si>
  <si>
    <t>000 01 06 06 00 02 0000 810</t>
  </si>
  <si>
    <t>000 01 07 00 00 02 0000 640</t>
  </si>
  <si>
    <t>000 01 07 00 00 02 0000 540</t>
  </si>
  <si>
    <t>Возврат бюджетных кредитов, предоставленных бюджета субъекта Российской Федерации внутри страны за счет средств целевых иностранных кредитов (заимствований)</t>
  </si>
  <si>
    <t>Предоставление бюджетных кредитов бюджета субъекта Российской Федерации внутри страны за счет средств целевых иностранных кредитов (заимствований)</t>
  </si>
  <si>
    <t>000 01 08 00 00 02 0000 640</t>
  </si>
  <si>
    <t>000 01 08 00 00 02 0000 540</t>
  </si>
  <si>
    <t>Возврат прочих бюджетных кредитов (ссуд), предоставленных бюджетом субъекта Российской Федерации внутри страны</t>
  </si>
  <si>
    <t>Предоставление прочих бюджетных кредитов бюджетом субъекта Российской Федерации внутри страны</t>
  </si>
  <si>
    <t>000 01 06 06 00 02 0001 810</t>
  </si>
  <si>
    <t>000 01 06 06 00 02 0002 810</t>
  </si>
  <si>
    <t>Погашение обязательств за счет прочих источников внутреннего финансирования дефицита бюджета субъекта Российской Федерации, кроме компенсационных выплат по сбережениям граждан</t>
  </si>
  <si>
    <t>000 01 05 02 02 02 0000 520</t>
  </si>
  <si>
    <t xml:space="preserve">Увеличение прочих остатков средств бюджета субъекта Российской Федерации, временно размещенных в ценные бумаги </t>
  </si>
  <si>
    <t>Государственные  ценные  бумаги,  номинальная  стоимость  которых указана в иностранной валюте</t>
  </si>
  <si>
    <t>000 02 01 00 00 00 0000 720</t>
  </si>
  <si>
    <t>Размещение государственных ценных бумаг,   номинальная стоимость которых указана в иностранной валюте</t>
  </si>
  <si>
    <t>000 02 01 00 00 01 0000 720</t>
  </si>
  <si>
    <t>Размещение  государственных ценных бумаг Российской Федерации,  номинальная  стоимость  которых указана в иностранной валюте</t>
  </si>
  <si>
    <t>000 02 01 00 00 00 0000 820</t>
  </si>
  <si>
    <t>Погашение государственных ценных бумаг, номинальная стоимость которых указана в иностранной валюте</t>
  </si>
  <si>
    <t>000 02 01 00 00 01 0000 820</t>
  </si>
  <si>
    <t>Погашение государственных ценных бумаг Российской Федерации,  номинальная  стоимость  которых указана в иностранной валюте</t>
  </si>
  <si>
    <t>000 02 02 00 00 01 0000 000</t>
  </si>
  <si>
    <t>Кредиты иностранных государств, включая целевые иностранные кредиты (заимствования), международных финансовых организаций, иных субъектов международного права, иностранных юридических лиц в иностранной валюте</t>
  </si>
  <si>
    <t>000 02 02 00 00 01 0000 720</t>
  </si>
  <si>
    <t>Получение Российской Федерацией кредитов иностранных государств, включая целевые иностранные кредиты (заимствования), международных финансовых организаций, иных субъектов международного права и иностранных юридических лиц в иностранной валюте</t>
  </si>
  <si>
    <t>000 02 02 00 00 01 0000 820</t>
  </si>
  <si>
    <t xml:space="preserve">Наименование кода группы, подгруппы, статьи, вида источника финансирования дефицита бюджета муниципального района, кода классификации операций сектора государственного управления, относящихся к источникам финансирования дефицита бюджетов муниципальных районов </t>
  </si>
  <si>
    <t xml:space="preserve">Получение кредитов от кредитных организаций бюджетами муниципальных районов валюте Российской Федерации </t>
  </si>
  <si>
    <t>Погашение кредитов, предоставленных кредитными организациями 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</si>
  <si>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</si>
  <si>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01 02 00 00 00 0000 000</t>
  </si>
  <si>
    <t>01 02 00 00 00 0000 700</t>
  </si>
  <si>
    <t>01 02 00 00 05 0000 710</t>
  </si>
  <si>
    <t>01 02 00 00 00 0000 800</t>
  </si>
  <si>
    <t>01 02 00 00 05 0000 810</t>
  </si>
  <si>
    <t>01 05 02 01 05 0000 510</t>
  </si>
  <si>
    <t>Увеличение прочих остатков денежных средств бюджетов муниципальных районов</t>
  </si>
  <si>
    <t>01 05 02 01 05 0000 610</t>
  </si>
  <si>
    <t>Уменьшение прочих остатков денежных средств бюджетов муниципальных районов</t>
  </si>
  <si>
    <t>01 06 05 01 05 0000 640</t>
  </si>
  <si>
    <t>Погашение Российской Федерацией кредитов иностранных государств, включая целевые иностранные кредиты (заимствования), с учетом средств, перечисленных из федерального бюджета российским поставщикам  товаров и (или) услуг на экспорт в счет погашения государственного внешнего долга Российской Федерации, международных финансовых организаций, иных субъектов международного права и иностранных юридических лиц, полученных в иностранной валюте</t>
  </si>
  <si>
    <t>000 02 03 00 00 01 0000 000</t>
  </si>
  <si>
    <t>Кредиты кредитных организаций в иностранной валюте</t>
  </si>
  <si>
    <t>000 02 03 00 00 01 0000 720</t>
  </si>
  <si>
    <t>Получение Российской Федерацией кредитов кредитных организаций в иностранной валюте</t>
  </si>
  <si>
    <t>000 02 03 00 00 01 0000 820</t>
  </si>
  <si>
    <t>Погашение Российской Федерацией кредитов кредитных организаций в иностранной валюте</t>
  </si>
  <si>
    <t>000 02 04 00 00 00 0000 000</t>
  </si>
  <si>
    <t>Иные источники внешнего финансирования дефицитов бюджетов</t>
  </si>
  <si>
    <t>000 02 04 01 00 00 0000 000</t>
  </si>
  <si>
    <t>Государственные гарантии в иностранной валюте</t>
  </si>
  <si>
    <t>000 02 04 01 00 00 0000 800</t>
  </si>
  <si>
    <t>Исполнение государственных гарантий в иностранной валюте, в случае, если исполнение гарантом государственных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</si>
  <si>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000 02 04 01 00 01 0000 820</t>
  </si>
  <si>
    <t>Исполнение государственных гарантий Российской Федерации в иностранной валюте, в случае, если исполнение гарантом государственных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</si>
  <si>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000 02 04 02 00 01 0000 000</t>
  </si>
  <si>
    <t>Государственные финансовые и государственные экспортные кредиты</t>
  </si>
  <si>
    <t>000 02 04 02 00 01 0000 640</t>
  </si>
  <si>
    <t>Возврат государственных финансовых и государственных экспортных кредитов, предоставленных иностранным государствам и (или) иностранным юридическим лицам, в федеральный бюджет</t>
  </si>
  <si>
    <t>000 02 04 02 00 01 0000 540</t>
  </si>
  <si>
    <t>Предоставление государственных финансовых и государственных экспортных кредитов иностранным государствам и (или) иностранным юридическим лицам из федерального бюджета</t>
  </si>
  <si>
    <t>000 02 04 03 00 01 0000 000</t>
  </si>
  <si>
    <t>Прочие источники внешнего  финансирования дефицита федерального бюджета</t>
  </si>
  <si>
    <t>000 02 04 03 00 01 0000 720</t>
  </si>
  <si>
    <t>Привлечение прочих источников внешнего финансирования дефицита федерального бюджета</t>
  </si>
  <si>
    <t>000 02 04 03 00 01 0000 820</t>
  </si>
  <si>
    <t>Погашение обязательств за счет прочих источников внешнего финансирования дефицита федерального бюджета</t>
  </si>
  <si>
    <r>
      <t>Увеличение прочих остатков денежных средств бюджета</t>
    </r>
    <r>
      <rPr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Фонда социального страхования Российской Федерации, кроме средств по обязательному социальному страхованию от несчастных случаев на производстве и профессиональных заболеваний</t>
    </r>
  </si>
  <si>
    <r>
      <t>Уменьшение прочих остатков денежных средств бюджета</t>
    </r>
    <r>
      <rPr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Фонда социального страхования Российской Федерации, кроме средств по обязательному социальному страхованию от несчастных случаев на производстве и профессиональных заболеваний</t>
    </r>
  </si>
  <si>
    <t>777</t>
  </si>
  <si>
    <t>Министерство управления финансами Самарской области</t>
  </si>
  <si>
    <t>01000000000000000</t>
  </si>
  <si>
    <t>01010000020000710</t>
  </si>
  <si>
    <t>Департамент имущественных отношений Самарской области</t>
  </si>
  <si>
    <t>05000000000000001</t>
  </si>
  <si>
    <t>05000000020000630</t>
  </si>
  <si>
    <t>06020000020000330</t>
  </si>
  <si>
    <t>08000000000000001</t>
  </si>
  <si>
    <t>08000000000000500</t>
  </si>
  <si>
    <t>08020000000000500</t>
  </si>
  <si>
    <t>Увеличение прочих остатков средств бюджетов</t>
  </si>
  <si>
    <t>08020100000000510</t>
  </si>
  <si>
    <t>Увеличение прочих остатков денежных средств бюджетов</t>
  </si>
  <si>
    <t>08000000000000600</t>
  </si>
  <si>
    <t>08020000000000600</t>
  </si>
  <si>
    <t>Уменьшение прочих остатков средств бюджетов</t>
  </si>
  <si>
    <t>Уменьшение прочих остатков денежных средств бюджетов</t>
  </si>
  <si>
    <t>08020100020000610</t>
  </si>
  <si>
    <t>Доходы, закрепляемые за всеми администраторами</t>
  </si>
  <si>
    <t>90000000000000000</t>
  </si>
  <si>
    <t>Код</t>
  </si>
  <si>
    <t>ИСТОЧНИКИ ВНУТРЕННЕГО ФИНАНСИРОВАНИЯ ДЕФИЦИТОВ БЮДЖЕТОВ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</si>
  <si>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</si>
  <si>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</si>
  <si>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</si>
  <si>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</si>
  <si>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</si>
  <si>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000 01 02 00 00 06 0000 710</t>
  </si>
  <si>
    <t>Получение кредитов от кредитных организаций бюджетом Пенсионного фонда Российской Федерации в валюте Российской Федерации</t>
  </si>
  <si>
    <t>000 01 02 00 00 07 0000 710</t>
  </si>
  <si>
    <t>Получение кредитов от кредитных организаций бюджетом Фонда социального страхования Российской Федерации в валюте Российской Федерации</t>
  </si>
  <si>
    <t>000 01 02 00 00 08 0000 710</t>
  </si>
  <si>
    <t>Получение кредитов от кредитных организаций бюджетом Федерального фонда обязательного медицинского страхования в валюте Российской Федерации</t>
  </si>
  <si>
    <t>000 01 02 00 00 09 0000 710</t>
  </si>
  <si>
    <t>Получение кредитов от кредитных организаций бюджетами территориальных фондов обязательного медицинского страхования в валюте Российской Федерации</t>
  </si>
  <si>
    <t>000 01 02 00 00 00 0000 800</t>
  </si>
  <si>
    <t xml:space="preserve">Погашение кредитов, предоставленных кредитными организациями в валюте Российской Федерации </t>
  </si>
  <si>
    <t>000 01 02 00 00 06 0000 810</t>
  </si>
  <si>
    <t>Погашение кредитов, полученных от кредитных организаций бюджетом Пенсионного фонда Российской Федерации в валюте Российской Федерации</t>
  </si>
  <si>
    <t>000 01 02 00 00 07 0000 810</t>
  </si>
  <si>
    <t>Погашение кредитов, полученных от кредитных организаций бюджетом Фонда социального страхования Российской Федерации в валюте Российской Федерации</t>
  </si>
  <si>
    <t>000 01 02 00 00 08 0000 810</t>
  </si>
  <si>
    <t>Погашение кредитов, полученных от кредитных организаций бюджетом Федерального фонда обязательного медицинского страхования в валюте Российской Федерации</t>
  </si>
  <si>
    <t>000 01 02 00 00 09 0000 810</t>
  </si>
  <si>
    <t>Погашение кредитов, полученных от кредитных организаций бюджетами территориальных фондов обязательного медицинского страхования в валюте Российской Федерации</t>
  </si>
  <si>
    <t>000 01 03 00 00 00 0000 700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</si>
  <si>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</si>
  <si>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000 01 03 00 00 06 0000 710</t>
  </si>
  <si>
    <t>Полученные кредитов от других бюджетов бюджетной системы Российской Федерации бюджетом Пенсионного фонда Российской Федерации в валюте Российской Федерации</t>
  </si>
  <si>
    <t>000 01 03 00 00 07 0000 710</t>
  </si>
  <si>
    <t>Полученные кредитов от других бюджетов бюджетной системы Российской Федерации бюджетом Фонда социального страхования Российской Федерации в валюте Российской Федерации</t>
  </si>
  <si>
    <t>000 01 03 00 00 08 0000 710</t>
  </si>
  <si>
    <t>Полученные кредитов от других бюджетов бюджетной системы Российской Федерации бюджетом Федерального фонда обязательного медицинского страхования в валюте Российской Федерации</t>
  </si>
  <si>
    <t>000 01 03 00 00 09 0000 710</t>
  </si>
  <si>
    <t>Полученные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</si>
  <si>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000 01 03 00 00 06 0000 810</t>
  </si>
  <si>
    <t xml:space="preserve">Погашение бюджетом Пенсионного фонда Российской Федерации кредитов от других бюджетов бюджетной системы Российской Федерации в валюте Российской Федерации </t>
  </si>
  <si>
    <t>000 01 03 00 00 07 0000 810</t>
  </si>
  <si>
    <t xml:space="preserve">Погашение бюджетом Фонда социального страхования Российской Федерации кредитов от других бюджетов бюджетной системы Российской Федерации в валюте Российской Федерации </t>
  </si>
  <si>
    <t>000 01 03 00 00 08 0000 810</t>
  </si>
  <si>
    <t xml:space="preserve">Погашение бюджетом Федерального фонда обязательного медицинского страхования Российской Федерации кредитов от других бюджетов бюджетной системы Российской Федерации в валюте Российской Федерации </t>
  </si>
  <si>
    <t>000 01 03 00 00 09 0000 810</t>
  </si>
  <si>
    <t xml:space="preserve">Погашение бюджетами территориальных фондов обязательного медицинского страхования кредитов от других бюджетов бюджетной системы Российской Федерации в валюте Российской Федерации </t>
  </si>
  <si>
    <t>000 01 04 00 00 00 0000 000</t>
  </si>
  <si>
    <t>Кредиты международных финансовых организаций в валюте Российской Федерации</t>
  </si>
  <si>
    <t>000 01 04 00 00 00 0000 700</t>
  </si>
  <si>
    <t>Получение кредитов международных финансовых организаций в валюте Российской Федерации</t>
  </si>
  <si>
    <t>000 01 04 00 00 00 0000 800</t>
  </si>
  <si>
    <t>Погашение кредитов международных финансовых организаций в валюте Российской Федерации</t>
  </si>
  <si>
    <t>Изменение остатков средств на счетах по учету средств бюджета</t>
  </si>
  <si>
    <t>000 01 05 01 00 00 0000 500</t>
  </si>
  <si>
    <t>Увеличение остатков финансовых резервов бюджетов</t>
  </si>
  <si>
    <t>000 01 05 01 01 00 0000 510</t>
  </si>
  <si>
    <t>Увеличение остатков денежных средств финансовых резервов</t>
  </si>
  <si>
    <t>000 01 05 01 01 01 0000 510</t>
  </si>
  <si>
    <t>Увеличение остатков денежных средств финансового резерва федерального бюджета</t>
  </si>
  <si>
    <t>000 01 05 01 01 01 0001 510</t>
  </si>
  <si>
    <t>Увеличение остатков денежных средств Резервного фонда</t>
  </si>
  <si>
    <t>000 01 05 01 01 01 0002 510</t>
  </si>
  <si>
    <t>Увеличение остатков денежных средств Фонда будущих поколений</t>
  </si>
  <si>
    <t>000 01 05 01 01 01 0003 510</t>
  </si>
  <si>
    <t>Увеличение остатков денежных средств на специальном счете по учету средств нефтегазовых доходов</t>
  </si>
  <si>
    <t>000 01 05 01 01 01 0004 510</t>
  </si>
  <si>
    <t>Увеличение остатков денежных средств Стабилизационного фонда Российской Федерации</t>
  </si>
  <si>
    <t>000 01 05 01 01 06 0000 510</t>
  </si>
  <si>
    <t>Увеличение остатков денежных средств финансового резерва бюджета Пенсионного фонда Российской Федерации</t>
  </si>
  <si>
    <t>000 01 05 01 01 07 0000 510</t>
  </si>
  <si>
    <t>Увеличение остатков денежных средств финансового резерва бюджета Фонда социального страхования Российской Федерации</t>
  </si>
  <si>
    <t>000 01 05 01 01 07 0001 510</t>
  </si>
  <si>
    <t>Увеличение остатков денежных средств резерва на осуществление обязательного социального страхования от несчастных случаев на производстве и профессиональных заболеваний</t>
  </si>
  <si>
    <t>000 01 05 01 01 07 0002 510</t>
  </si>
  <si>
    <t>Увеличение остатков денежных средств прочих финансовых резервов бюджета Фонда социального страхования Российской Федерации</t>
  </si>
  <si>
    <t>000 01 05 01 01 08 0000 510</t>
  </si>
  <si>
    <t>Увеличение остатков денежных средств финансового резерва бюджета Федерального фонда обязательного медицинского страхования</t>
  </si>
  <si>
    <t>000 01 05 01 01 09 0000 510</t>
  </si>
  <si>
    <t>Увеличение остатков денежных средств финансовых резервов бюджетов территориальных  фондов обязательного медицинского страхования</t>
  </si>
  <si>
    <t>000 01 05 01 02 00 0000 520</t>
  </si>
  <si>
    <t>Увеличение остатков средств финансовых резервов бюджетов Российской Федерации, размещенных в ценные бумаги</t>
  </si>
  <si>
    <t>000 01 05 01 02 01 0000 520</t>
  </si>
  <si>
    <t>Увеличение остатков средств финансового резерва федерального бюджета, размещенных в ценные бумаги</t>
  </si>
  <si>
    <t>000 01 05 01 02 01 0001 520</t>
  </si>
  <si>
    <t>Увеличение остатков средств Резервного фонда, размещенных в ценные бумаги</t>
  </si>
  <si>
    <t>000 01 05 01 02 01 0002 520</t>
  </si>
  <si>
    <t>Увеличение остатков средств Фонда будущих поколений, размещенных в ценные бумаги</t>
  </si>
  <si>
    <t>000 01 05 01 02 01 0004 520</t>
  </si>
  <si>
    <t>Увеличение остатков средств Стабилизационного фонда Российской Федерации, размещенных в ценные бумаги</t>
  </si>
  <si>
    <t>000 01 05 01 02 06 0000 520</t>
  </si>
  <si>
    <t>Увеличение остатков средств финансового резерва бюджета Пенсионного фонда Российской Федерации, размещенных в ценные бумаги</t>
  </si>
  <si>
    <t>000 01 05 01 02 07 0000 520</t>
  </si>
  <si>
    <t xml:space="preserve">Увеличение остатков средств финансового резерва бюджета Фонда социального страхования Российской Федерации, размещенных в ценные бумаги </t>
  </si>
  <si>
    <t>000 01 05 01 02 08 0000 520</t>
  </si>
  <si>
    <t xml:space="preserve">Увеличение остатков средств финансового резерва бюджета Федерального фонда обязательного медицинского страхования, размещенных в ценные бумаги </t>
  </si>
  <si>
    <t>000 01 05 01 02 09 0000 520</t>
  </si>
  <si>
    <t xml:space="preserve">Увеличение остатков средств финансовых резервов бюджетов территориальных  фондов обязательного медицинского страхования, размещенных в ценные бумаги </t>
  </si>
  <si>
    <t>000 01 05 02 01 06 0000 510</t>
  </si>
  <si>
    <t>Увеличение остатков средств пенсионных накоплений бюджета Пенсионного фонда Российской Федерации</t>
  </si>
  <si>
    <t>000 01 05 02 01 06 0001 510</t>
  </si>
  <si>
    <t>Увеличение остатков денежных средств пенсионных накоплений бюджета Пенсионного фонда Российской Федерации</t>
  </si>
  <si>
    <t>000 01 05 02 01 06 0002 510</t>
  </si>
  <si>
    <t xml:space="preserve">Увеличение остатков средств пенсионных накоплений бюджета Пенсионного фонда Российской Федерации, размещенных в ценные бумаги </t>
  </si>
  <si>
    <t>000 01 05 02 01 06 0003 510</t>
  </si>
  <si>
    <t>Увеличение остатков средств пенсионных накоплений бюджета Пенсионного фонда Российской Федерации, переданных управляющим компаниям</t>
  </si>
  <si>
    <t>000 01 05 02 01 07 0000 510</t>
  </si>
  <si>
    <t>Код   ад-ми-ни-стра-тора</t>
  </si>
  <si>
    <t>Увеличение прочих остатков денежных средств бюджета Фонда социального страхования Российской Федерации</t>
  </si>
  <si>
    <t>000 01 05 02 01 07 0001 510</t>
  </si>
  <si>
    <t>Увеличение остатков денежных средств по обязательному социальному страхованию от несчастных случаев на производстве и профессиональных заболеваний</t>
  </si>
  <si>
    <t>000 01 05 02 01 07 0002 510</t>
  </si>
  <si>
    <t>000 01 05 02 01 08 0000 510</t>
  </si>
  <si>
    <t>Увеличение прочих остатков денежных средств бюджета Федерального фонда обязательного медицинского страхования</t>
  </si>
  <si>
    <t>000 01 05 02 01 09 0000 510</t>
  </si>
  <si>
    <t>Увеличение прочих остатков денежных средств бюджетов территориальных фондов обязательного медицинского страхования</t>
  </si>
  <si>
    <t>000 01 05 02 02 00 0000 520</t>
  </si>
  <si>
    <t>Увеличение прочих остатков средств, временно размещенных в ценные бумаги</t>
  </si>
  <si>
    <t>000 01 05 02 02 06 0000 520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</si>
  <si>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</si>
  <si>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 xml:space="preserve">Увеличение прочих остатков средств бюджета Пенсионного фонда Российской Федерации, временно размещенных в ценные бумаги </t>
  </si>
  <si>
    <t>000 01 05 02 02 06 0001 520</t>
  </si>
  <si>
    <t xml:space="preserve">Увеличение остатков средств пенсионных накоплений бюджета Пенсионного фонда Российской Федерации, временно размещенных в ценные бумаги </t>
  </si>
  <si>
    <t>000 01 05 02 02 06 0002 520</t>
  </si>
  <si>
    <t xml:space="preserve">Увеличение остатков средств пенсионных накоплений бюджета Пенсионного фонда Российской Федерации, временно размещенных в ценные бумаги, переданных управляющим компаниям </t>
  </si>
  <si>
    <t>000 01 05 02 02 07 0000 520</t>
  </si>
  <si>
    <r>
      <t>Погашение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 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</si>
  <si>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 xml:space="preserve">Увеличение прочих остатков денежных средств бюджета Фонда социального страхования Российской Федерации, временно размещенных в ценные бумаги </t>
  </si>
  <si>
    <t>000 01 05 02 02 07 0001 520</t>
  </si>
  <si>
    <t xml:space="preserve">Увеличение прочих остатков средств по обязательному социальному страхованию от несчастных случаев на производстве и профессиональных заболеваний, временно размещенных в ценные бумаги </t>
  </si>
  <si>
    <t>000 01 05 02 02 07 0002 520</t>
  </si>
  <si>
    <t xml:space="preserve">Увеличение прочих остатков средств бюджета Фонда социального страхования Российской Федерации, кроме средств по обязательному социальному страхованию от несчастных случаев на производстве и профессиональных заболеваний, временно размещенных в ценные бумаги </t>
  </si>
  <si>
    <t>000 01 05 02 02 08 0000 520</t>
  </si>
  <si>
    <t xml:space="preserve">Увеличение прочих остатков средств бюджета Федерального фонда обязательного медицинского страхования, временно размещенных в ценные бумаги </t>
  </si>
  <si>
    <t>000 01 05 02 02 09 0000 520</t>
  </si>
  <si>
    <t xml:space="preserve">Увеличение прочих остатков средств бюджетов территориальных  фондов обязательного медицинского страхования, временно размещенных в ценные бумаги </t>
  </si>
  <si>
    <t>000 01 05 01 01 00 0000 610</t>
  </si>
  <si>
    <t>Уменьшение остатков денежных средств финансовых резервов</t>
  </si>
  <si>
    <t>000 01 05 01 01 01 0000 610</t>
  </si>
  <si>
    <t>Уменьшение остатков денежных средств финансового резерва федерального бюджета</t>
  </si>
  <si>
    <t>000 01 05 01 01 01 0001 610</t>
  </si>
  <si>
    <t>Уменьшение остатков денежных средств Резервного фонда</t>
  </si>
  <si>
    <t>000 01 05 01 01 01 0002 610</t>
  </si>
  <si>
    <t>Уменьшение остатков денежных средств Фонда будущих поколений</t>
  </si>
  <si>
    <t>000 01 05 01 01 01 0003 610</t>
  </si>
  <si>
    <t xml:space="preserve">Уменьшение остатков денежных средств на специальном счете по учету средств нефтегазовых доходов </t>
  </si>
  <si>
    <t>000 01 05 01 01 01 0004 610</t>
  </si>
  <si>
    <t>Уменьшение остатков денежных средств Стабилизационного фонда Российской Федерации</t>
  </si>
  <si>
    <t>000 01 05 01 01 06 0000 610</t>
  </si>
  <si>
    <t>Уменьшение остатков денежных средств финансового резерва бюджета Пенсионного фонда Российской Федерации</t>
  </si>
  <si>
    <t>000 01 05 01 01 07 0000 610</t>
  </si>
  <si>
    <t>Уменьшение остатков денежных средств финансового резерва бюджета Фонда социального страхования Российской Федерации</t>
  </si>
  <si>
    <t>000 01 05 01 01 07 0001 610</t>
  </si>
  <si>
    <t>Уменьшение остатков денежных средств резерва на осуществление обязательного социального страхования от несчастных случаев на производстве и профессиональных заболеваний</t>
  </si>
  <si>
    <t>000 01 05 01 01 07 0002 610</t>
  </si>
  <si>
    <t>Уменьшение остатков денежных средств прочих финансовых резервов бюджета Фонда социального страхования Российской Федерации</t>
  </si>
  <si>
    <t>000 01 05 01 01 08 0000 610</t>
  </si>
  <si>
    <r>
      <t>Погашение бюджетами муниципальных районов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</si>
  <si>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 xml:space="preserve">     01 03 00 00 00 0000 000</t>
  </si>
  <si>
    <t xml:space="preserve">     01 03 00 00 00 0000 700</t>
  </si>
  <si>
    <t xml:space="preserve">     01 03 00 00 00 0000 800</t>
  </si>
  <si>
    <t xml:space="preserve">     01 03 00 00 05 0000 810</t>
  </si>
  <si>
    <t>01 03 00 00 05 0000 710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</si>
  <si>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</si>
  <si>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</si>
  <si>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Сумма 2022 год,  тыс. рублей</t>
  </si>
  <si>
    <t>Источники внутреннего финансирования дефицита
бюджета района на 2022-2023 годы</t>
  </si>
  <si>
    <t>Сумма 2023 год,  тыс. рублей</t>
  </si>
  <si>
    <t xml:space="preserve">к решению Собрания Представителей Волжского района Самарской области </t>
  </si>
  <si>
    <t>Приложение  8</t>
  </si>
  <si>
    <t>9. Приложение  8 «Источники внутреннего финансирования дефицита бюджета района на 2022-2023 годы»  изложить в следующей редакции:</t>
  </si>
  <si>
    <t>от 21.09.2021 № 64/18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</si>
</sst>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&quot;р.&quot;_-;\-* #,##0&quot;р.&quot;_-;_-* &quot;-&quot;&quot;р.&quot;_-;_-@_-"/>
    <numFmt numFmtId="165" formatCode="_-* #,##0.00_р_._-;\-* #,##0.00_р_._-;_-* &quot;-&quot;??_р_._-;_-@_-"/>
    <numFmt numFmtId="166" formatCode="#,##0.0"/>
    <numFmt numFmtId="167" formatCode="#,##0.000"/>
    <numFmt numFmtId="168" formatCode="_-* #,##0.000_р_._-;\-* #,##0.000_р_._-;_-* &quot;-&quot;???_р_._-;_-@_-"/>
    <numFmt numFmtId="169" formatCode="_-* #,##0.0000_р_._-;\-* #,##0.0000_р_._-;_-* &quot;-&quot;??_р_._-;_-@_-"/>
  </numFmts>
  <fonts count="22" x14ac:knownFonts="1"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Times New Roman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i/>
      <sz val="12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21" fillId="0" borderId="0" applyFont="0" applyFill="0" applyBorder="0" applyAlignment="0" applyProtection="0"/>
    <xf numFmtId="164" fontId="21" fillId="0" borderId="0" applyFont="0" applyFill="0" applyBorder="0" applyAlignment="0" applyProtection="0"/>
  </cellStyleXfs>
  <cellXfs count="127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/>
    <xf numFmtId="49" fontId="2" fillId="0" borderId="0" xfId="0" applyNumberFormat="1" applyFont="1" applyBorder="1"/>
    <xf numFmtId="49" fontId="7" fillId="0" borderId="0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49" fontId="0" fillId="0" borderId="0" xfId="0" applyNumberFormat="1" applyBorder="1"/>
    <xf numFmtId="49" fontId="5" fillId="0" borderId="0" xfId="0" applyNumberFormat="1" applyFont="1" applyBorder="1" applyAlignment="1">
      <alignment horizontal="right" vertical="top"/>
    </xf>
    <xf numFmtId="3" fontId="5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7" fillId="0" borderId="0" xfId="0" applyFont="1" applyAlignment="1">
      <alignment horizontal="center" vertical="top" wrapText="1"/>
    </xf>
    <xf numFmtId="3" fontId="7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 wrapText="1"/>
    </xf>
    <xf numFmtId="3" fontId="0" fillId="0" borderId="0" xfId="0" applyNumberFormat="1"/>
    <xf numFmtId="3" fontId="1" fillId="0" borderId="0" xfId="0" quotePrefix="1" applyNumberFormat="1" applyFont="1" applyAlignment="1">
      <alignment wrapText="1"/>
    </xf>
    <xf numFmtId="3" fontId="5" fillId="0" borderId="0" xfId="0" applyNumberFormat="1" applyFont="1" applyAlignment="1">
      <alignment vertical="top" wrapText="1"/>
    </xf>
    <xf numFmtId="3" fontId="0" fillId="0" borderId="0" xfId="0" applyNumberFormat="1" applyAlignment="1">
      <alignment horizontal="right" vertical="top"/>
    </xf>
    <xf numFmtId="3" fontId="7" fillId="0" borderId="0" xfId="0" applyNumberFormat="1" applyFont="1" applyAlignment="1">
      <alignment vertical="top" wrapText="1"/>
    </xf>
    <xf numFmtId="3" fontId="5" fillId="0" borderId="0" xfId="0" applyNumberFormat="1" applyFont="1" applyAlignment="1">
      <alignment horizontal="justify" vertical="top" wrapText="1"/>
    </xf>
    <xf numFmtId="3" fontId="5" fillId="0" borderId="0" xfId="0" applyNumberFormat="1" applyFont="1" applyAlignment="1">
      <alignment horizontal="left" vertical="top" wrapText="1"/>
    </xf>
    <xf numFmtId="3" fontId="5" fillId="0" borderId="0" xfId="0" applyNumberFormat="1" applyFont="1" applyFill="1" applyAlignment="1">
      <alignment horizontal="right" vertical="top" wrapText="1"/>
    </xf>
    <xf numFmtId="0" fontId="0" fillId="0" borderId="0" xfId="0" applyFill="1"/>
    <xf numFmtId="49" fontId="4" fillId="0" borderId="0" xfId="0" applyNumberFormat="1" applyFont="1" applyBorder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3" fontId="4" fillId="0" borderId="0" xfId="0" applyNumberFormat="1" applyFont="1" applyAlignment="1">
      <alignment horizontal="right" vertical="top" wrapText="1"/>
    </xf>
    <xf numFmtId="3" fontId="7" fillId="0" borderId="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vertical="top" wrapText="1"/>
    </xf>
    <xf numFmtId="166" fontId="6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justify" vertical="top" wrapText="1"/>
    </xf>
    <xf numFmtId="0" fontId="4" fillId="0" borderId="0" xfId="0" applyFont="1" applyAlignment="1">
      <alignment vertical="top"/>
    </xf>
    <xf numFmtId="167" fontId="0" fillId="0" borderId="0" xfId="0" applyNumberFormat="1"/>
    <xf numFmtId="167" fontId="6" fillId="0" borderId="0" xfId="0" applyNumberFormat="1" applyFont="1" applyAlignment="1">
      <alignment horizontal="right" vertical="top" wrapText="1"/>
    </xf>
    <xf numFmtId="167" fontId="4" fillId="0" borderId="0" xfId="0" applyNumberFormat="1" applyFont="1" applyAlignment="1">
      <alignment horizontal="right" vertical="top" wrapText="1"/>
    </xf>
    <xf numFmtId="167" fontId="5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9" fillId="0" borderId="0" xfId="0" applyFont="1" applyFill="1" applyAlignment="1"/>
    <xf numFmtId="3" fontId="10" fillId="0" borderId="0" xfId="0" applyNumberFormat="1" applyFont="1" applyAlignment="1">
      <alignment horizontal="center" vertical="top"/>
    </xf>
    <xf numFmtId="3" fontId="11" fillId="0" borderId="0" xfId="0" applyNumberFormat="1" applyFont="1" applyAlignment="1">
      <alignment horizontal="center" vertical="top"/>
    </xf>
    <xf numFmtId="49" fontId="12" fillId="0" borderId="0" xfId="0" applyNumberFormat="1" applyFont="1"/>
    <xf numFmtId="49" fontId="12" fillId="0" borderId="0" xfId="0" applyNumberFormat="1" applyFont="1" applyAlignment="1">
      <alignment horizontal="center"/>
    </xf>
    <xf numFmtId="0" fontId="14" fillId="0" borderId="0" xfId="0" applyFont="1" applyFill="1" applyAlignment="1"/>
    <xf numFmtId="167" fontId="12" fillId="0" borderId="0" xfId="0" applyNumberFormat="1" applyFont="1"/>
    <xf numFmtId="49" fontId="16" fillId="0" borderId="0" xfId="0" quotePrefix="1" applyNumberFormat="1" applyFont="1" applyAlignment="1">
      <alignment wrapText="1"/>
    </xf>
    <xf numFmtId="49" fontId="16" fillId="0" borderId="0" xfId="0" quotePrefix="1" applyNumberFormat="1" applyFont="1" applyAlignment="1">
      <alignment horizontal="center" wrapText="1"/>
    </xf>
    <xf numFmtId="167" fontId="16" fillId="0" borderId="0" xfId="0" quotePrefix="1" applyNumberFormat="1" applyFont="1" applyAlignment="1">
      <alignment wrapText="1"/>
    </xf>
    <xf numFmtId="49" fontId="13" fillId="0" borderId="0" xfId="0" applyNumberFormat="1" applyFont="1" applyBorder="1" applyAlignment="1">
      <alignment horizontal="right" vertical="top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167" fontId="13" fillId="0" borderId="0" xfId="0" applyNumberFormat="1" applyFont="1" applyAlignment="1">
      <alignment vertical="top" wrapText="1"/>
    </xf>
    <xf numFmtId="49" fontId="15" fillId="0" borderId="0" xfId="0" applyNumberFormat="1" applyFont="1" applyBorder="1" applyAlignment="1">
      <alignment horizontal="right" vertical="top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vertical="top" wrapText="1"/>
    </xf>
    <xf numFmtId="167" fontId="15" fillId="0" borderId="0" xfId="0" applyNumberFormat="1" applyFont="1" applyAlignment="1">
      <alignment horizontal="right" vertical="top" wrapText="1"/>
    </xf>
    <xf numFmtId="167" fontId="13" fillId="0" borderId="0" xfId="0" applyNumberFormat="1" applyFont="1" applyAlignment="1">
      <alignment horizontal="right" vertical="top" wrapText="1"/>
    </xf>
    <xf numFmtId="49" fontId="13" fillId="0" borderId="0" xfId="0" applyNumberFormat="1" applyFont="1" applyFill="1" applyBorder="1" applyAlignment="1">
      <alignment horizontal="right" vertical="top"/>
    </xf>
    <xf numFmtId="0" fontId="13" fillId="0" borderId="0" xfId="0" applyFont="1" applyFill="1" applyAlignment="1">
      <alignment horizontal="center" vertical="top" wrapText="1"/>
    </xf>
    <xf numFmtId="0" fontId="13" fillId="0" borderId="0" xfId="0" applyFont="1" applyFill="1" applyAlignment="1">
      <alignment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 wrapText="1"/>
    </xf>
    <xf numFmtId="0" fontId="17" fillId="0" borderId="0" xfId="0" applyFont="1" applyAlignment="1">
      <alignment vertical="top" wrapText="1"/>
    </xf>
    <xf numFmtId="167" fontId="17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vertical="top"/>
    </xf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 wrapText="1"/>
    </xf>
    <xf numFmtId="0" fontId="18" fillId="0" borderId="0" xfId="0" applyFont="1" applyAlignment="1">
      <alignment vertical="top" wrapText="1"/>
    </xf>
    <xf numFmtId="167" fontId="18" fillId="0" borderId="0" xfId="0" applyNumberFormat="1" applyFont="1" applyAlignment="1">
      <alignment vertical="top"/>
    </xf>
    <xf numFmtId="0" fontId="15" fillId="0" borderId="0" xfId="0" applyFont="1" applyAlignment="1">
      <alignment horizontal="left" vertical="top" wrapText="1"/>
    </xf>
    <xf numFmtId="167" fontId="15" fillId="0" borderId="0" xfId="0" applyNumberFormat="1" applyFont="1" applyAlignment="1">
      <alignment vertical="top" wrapText="1"/>
    </xf>
    <xf numFmtId="0" fontId="13" fillId="0" borderId="0" xfId="0" applyFont="1" applyAlignment="1">
      <alignment horizontal="left" vertical="top" wrapText="1"/>
    </xf>
    <xf numFmtId="49" fontId="19" fillId="0" borderId="1" xfId="0" applyNumberFormat="1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horizontal="center" vertical="top" wrapText="1"/>
    </xf>
    <xf numFmtId="167" fontId="19" fillId="0" borderId="1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right" vertical="top"/>
    </xf>
    <xf numFmtId="0" fontId="4" fillId="0" borderId="0" xfId="0" applyFont="1" applyAlignment="1">
      <alignment vertical="top" wrapText="1"/>
    </xf>
    <xf numFmtId="167" fontId="4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vertical="top"/>
    </xf>
    <xf numFmtId="0" fontId="12" fillId="0" borderId="0" xfId="0" applyFont="1"/>
    <xf numFmtId="49" fontId="13" fillId="0" borderId="0" xfId="0" applyNumberFormat="1" applyFont="1" applyBorder="1" applyAlignment="1">
      <alignment horizontal="right" vertical="top"/>
    </xf>
    <xf numFmtId="0" fontId="13" fillId="0" borderId="0" xfId="0" applyFont="1" applyAlignment="1">
      <alignment vertical="top" wrapText="1"/>
    </xf>
    <xf numFmtId="167" fontId="13" fillId="0" borderId="0" xfId="0" applyNumberFormat="1" applyFont="1" applyAlignment="1">
      <alignment horizontal="right" vertical="top" wrapText="1"/>
    </xf>
    <xf numFmtId="167" fontId="13" fillId="0" borderId="0" xfId="0" applyNumberFormat="1" applyFont="1" applyAlignment="1">
      <alignment horizontal="right" vertical="top" wrapText="1"/>
    </xf>
    <xf numFmtId="167" fontId="4" fillId="0" borderId="0" xfId="0" applyNumberFormat="1" applyFont="1" applyAlignment="1">
      <alignment horizontal="right" vertical="top" wrapText="1"/>
    </xf>
    <xf numFmtId="167" fontId="15" fillId="0" borderId="0" xfId="0" applyNumberFormat="1" applyFont="1" applyAlignment="1" applyProtection="1">
      <alignment horizontal="right" vertical="top"/>
      <protection locked="0"/>
    </xf>
    <xf numFmtId="0" fontId="20" fillId="0" borderId="0" xfId="0" applyFont="1" applyAlignment="1"/>
    <xf numFmtId="49" fontId="9" fillId="0" borderId="0" xfId="0" applyNumberFormat="1" applyFont="1" applyFill="1" applyAlignment="1">
      <alignment wrapText="1"/>
    </xf>
    <xf numFmtId="0" fontId="4" fillId="0" borderId="0" xfId="0" applyFont="1" applyBorder="1" applyAlignment="1">
      <alignment wrapText="1"/>
    </xf>
    <xf numFmtId="167" fontId="15" fillId="0" borderId="0" xfId="1" applyNumberFormat="1" applyFont="1" applyAlignment="1" applyProtection="1">
      <alignment horizontal="right" vertical="top" wrapText="1"/>
      <protection locked="0"/>
    </xf>
    <xf numFmtId="167" fontId="13" fillId="0" borderId="0" xfId="0" applyNumberFormat="1" applyFont="1" applyAlignment="1">
      <alignment horizontal="right" vertical="top" wrapText="1"/>
    </xf>
    <xf numFmtId="49" fontId="13" fillId="0" borderId="0" xfId="0" applyNumberFormat="1" applyFont="1" applyBorder="1" applyAlignment="1">
      <alignment horizontal="right" vertical="top"/>
    </xf>
    <xf numFmtId="0" fontId="13" fillId="0" borderId="0" xfId="0" applyFont="1" applyAlignment="1">
      <alignment vertical="top" wrapText="1"/>
    </xf>
    <xf numFmtId="4" fontId="15" fillId="0" borderId="0" xfId="1" applyNumberFormat="1" applyFont="1" applyAlignment="1" applyProtection="1">
      <alignment horizontal="right" vertical="top" wrapText="1"/>
      <protection locked="0"/>
    </xf>
    <xf numFmtId="168" fontId="15" fillId="0" borderId="0" xfId="0" applyNumberFormat="1" applyFont="1" applyAlignment="1">
      <alignment horizontal="center" vertical="center" wrapText="1"/>
    </xf>
    <xf numFmtId="169" fontId="15" fillId="0" borderId="0" xfId="1" applyNumberFormat="1" applyFont="1" applyAlignment="1" applyProtection="1">
      <alignment vertical="center" wrapText="1"/>
      <protection locked="0"/>
    </xf>
    <xf numFmtId="167" fontId="13" fillId="0" borderId="0" xfId="0" applyNumberFormat="1" applyFont="1" applyAlignment="1">
      <alignment horizontal="right" vertical="top" wrapText="1"/>
    </xf>
    <xf numFmtId="49" fontId="13" fillId="0" borderId="0" xfId="0" applyNumberFormat="1" applyFont="1" applyBorder="1" applyAlignment="1">
      <alignment horizontal="right" vertical="top"/>
    </xf>
    <xf numFmtId="165" fontId="15" fillId="0" borderId="0" xfId="2" applyNumberFormat="1" applyFont="1" applyAlignment="1" applyProtection="1">
      <alignment horizontal="right" vertical="center" wrapText="1"/>
      <protection locked="0"/>
    </xf>
    <xf numFmtId="0" fontId="4" fillId="0" borderId="0" xfId="0" applyFont="1"/>
    <xf numFmtId="167" fontId="13" fillId="0" borderId="0" xfId="0" applyNumberFormat="1" applyFont="1" applyAlignment="1">
      <alignment horizontal="right" vertical="top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 wrapText="1"/>
    </xf>
    <xf numFmtId="167" fontId="4" fillId="0" borderId="0" xfId="0" applyNumberFormat="1" applyFont="1" applyAlignment="1">
      <alignment horizontal="right" vertical="top" wrapText="1"/>
    </xf>
    <xf numFmtId="167" fontId="0" fillId="0" borderId="0" xfId="0" applyNumberFormat="1" applyAlignment="1">
      <alignment horizontal="right" vertical="top" wrapText="1"/>
    </xf>
    <xf numFmtId="3" fontId="4" fillId="0" borderId="0" xfId="0" applyNumberFormat="1" applyFont="1" applyAlignment="1">
      <alignment horizontal="center"/>
    </xf>
    <xf numFmtId="49" fontId="9" fillId="0" borderId="0" xfId="0" applyNumberFormat="1" applyFont="1" applyFill="1" applyAlignment="1">
      <alignment horizont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wrapText="1"/>
    </xf>
    <xf numFmtId="49" fontId="4" fillId="0" borderId="0" xfId="0" applyNumberFormat="1" applyFont="1" applyBorder="1" applyAlignment="1">
      <alignment horizontal="right" vertical="top"/>
    </xf>
    <xf numFmtId="49" fontId="15" fillId="0" borderId="0" xfId="0" applyNumberFormat="1" applyFont="1" applyAlignment="1">
      <alignment horizont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67" fontId="13" fillId="0" borderId="0" xfId="0" applyNumberFormat="1" applyFont="1" applyAlignment="1">
      <alignment horizontal="right" vertical="top" wrapText="1"/>
    </xf>
    <xf numFmtId="167" fontId="12" fillId="0" borderId="0" xfId="0" applyNumberFormat="1" applyFont="1" applyAlignment="1">
      <alignment horizontal="right" vertical="top" wrapText="1"/>
    </xf>
    <xf numFmtId="49" fontId="13" fillId="0" borderId="0" xfId="0" applyNumberFormat="1" applyFont="1" applyBorder="1" applyAlignment="1">
      <alignment horizontal="right" vertical="top"/>
    </xf>
    <xf numFmtId="0" fontId="13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</cellXfs>
  <cellStyles count="3">
    <cellStyle name="Денежный [0]" xfId="2" builtinId="7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 filterMode="1">
    <pageSetUpPr fitToPage="1"/>
  </sheetPr>
  <dimension ref="A1:K249"/>
  <sheetViews>
    <sheetView showZeros="0" tabSelected="1" showRuler="0" topLeftCell="C1" zoomScale="80" zoomScaleNormal="80" zoomScaleSheetLayoutView="75" workbookViewId="0">
      <selection activeCell="F4" sqref="F4:I4"/>
    </sheetView>
  </sheetViews>
  <sheetFormatPr defaultRowHeight="12.75" x14ac:dyDescent="0.2"/>
  <cols>
    <col min="1" max="2" width="9.140625" style="1" hidden="1" customWidth="1"/>
    <col min="3" max="3" width="6.28515625" style="1" customWidth="1"/>
    <col min="4" max="4" width="29.85546875" style="17" customWidth="1"/>
    <col min="5" max="5" width="44.85546875" style="1" customWidth="1"/>
    <col min="6" max="6" width="20.7109375" style="41" customWidth="1"/>
    <col min="7" max="7" width="11.85546875" style="21" hidden="1" customWidth="1"/>
    <col min="8" max="8" width="6.28515625" style="21" hidden="1" customWidth="1"/>
    <col min="9" max="9" width="22.140625" customWidth="1"/>
  </cols>
  <sheetData>
    <row r="1" spans="1:10" s="108" customFormat="1" ht="42" customHeight="1" x14ac:dyDescent="0.3">
      <c r="A1" s="1"/>
      <c r="B1" s="1"/>
      <c r="C1" s="110" t="s">
        <v>452</v>
      </c>
      <c r="D1" s="110"/>
      <c r="E1" s="110"/>
      <c r="F1" s="110"/>
      <c r="G1" s="111"/>
      <c r="H1" s="111"/>
      <c r="I1" s="110"/>
    </row>
    <row r="2" spans="1:10" ht="30" customHeight="1" x14ac:dyDescent="0.3">
      <c r="C2" s="49"/>
      <c r="D2" s="50"/>
      <c r="F2" s="114" t="s">
        <v>451</v>
      </c>
      <c r="G2" s="114"/>
      <c r="H2" s="114"/>
      <c r="I2" s="114"/>
      <c r="J2" s="95"/>
    </row>
    <row r="3" spans="1:10" ht="61.5" customHeight="1" x14ac:dyDescent="0.3">
      <c r="C3" s="49"/>
      <c r="D3" s="50"/>
      <c r="E3" s="96"/>
      <c r="F3" s="115" t="s">
        <v>450</v>
      </c>
      <c r="G3" s="115"/>
      <c r="H3" s="115"/>
      <c r="I3" s="115"/>
    </row>
    <row r="4" spans="1:10" ht="18.75" customHeight="1" x14ac:dyDescent="0.3">
      <c r="C4" s="49"/>
      <c r="D4" s="50"/>
      <c r="E4" s="97"/>
      <c r="F4" s="116" t="s">
        <v>453</v>
      </c>
      <c r="G4" s="117"/>
      <c r="H4" s="117"/>
      <c r="I4" s="116"/>
    </row>
    <row r="5" spans="1:10" ht="2.25" hidden="1" customHeight="1" x14ac:dyDescent="0.3">
      <c r="C5" s="49"/>
      <c r="D5" s="50"/>
      <c r="E5" s="51"/>
      <c r="F5" s="51"/>
      <c r="G5" s="46"/>
      <c r="H5" s="46"/>
    </row>
    <row r="6" spans="1:10" ht="0.75" hidden="1" customHeight="1" x14ac:dyDescent="0.2">
      <c r="C6" s="49"/>
      <c r="D6" s="50"/>
      <c r="E6" s="49"/>
      <c r="F6" s="52"/>
    </row>
    <row r="7" spans="1:10" ht="38.25" customHeight="1" x14ac:dyDescent="0.25">
      <c r="C7" s="119" t="s">
        <v>448</v>
      </c>
      <c r="D7" s="119"/>
      <c r="E7" s="119"/>
      <c r="F7" s="119"/>
      <c r="G7" s="119"/>
      <c r="H7" s="119"/>
    </row>
    <row r="8" spans="1:10" s="3" customFormat="1" ht="6" customHeight="1" x14ac:dyDescent="0.2">
      <c r="A8" s="2"/>
      <c r="B8" s="2"/>
      <c r="C8" s="53"/>
      <c r="D8" s="54"/>
      <c r="E8" s="53"/>
      <c r="F8" s="55"/>
      <c r="G8" s="22"/>
      <c r="H8" s="22"/>
    </row>
    <row r="9" spans="1:10" s="4" customFormat="1" ht="102" customHeight="1" x14ac:dyDescent="0.2">
      <c r="A9" s="5" t="s">
        <v>266</v>
      </c>
      <c r="B9" s="5" t="s">
        <v>267</v>
      </c>
      <c r="C9" s="80" t="s">
        <v>389</v>
      </c>
      <c r="D9" s="81" t="s">
        <v>286</v>
      </c>
      <c r="E9" s="81" t="s">
        <v>222</v>
      </c>
      <c r="F9" s="82" t="s">
        <v>447</v>
      </c>
      <c r="G9" s="36"/>
      <c r="H9" s="37"/>
      <c r="I9" s="82" t="s">
        <v>449</v>
      </c>
    </row>
    <row r="10" spans="1:10" ht="15.75" hidden="1" x14ac:dyDescent="0.2">
      <c r="A10" s="8"/>
      <c r="B10" s="8"/>
      <c r="C10" s="56"/>
      <c r="D10" s="57"/>
      <c r="E10" s="58"/>
      <c r="F10" s="59"/>
      <c r="G10" s="23"/>
      <c r="H10" s="10"/>
      <c r="I10" s="59"/>
    </row>
    <row r="11" spans="1:10" ht="47.25" x14ac:dyDescent="0.2">
      <c r="A11" s="8" t="s">
        <v>266</v>
      </c>
      <c r="B11" s="8" t="s">
        <v>268</v>
      </c>
      <c r="C11" s="60" t="s">
        <v>72</v>
      </c>
      <c r="D11" s="61" t="s">
        <v>139</v>
      </c>
      <c r="E11" s="62" t="s">
        <v>287</v>
      </c>
      <c r="F11" s="98">
        <f>F33+F78+F188+F65+F73</f>
        <v>3000</v>
      </c>
      <c r="G11" s="19" t="e">
        <f>#REF!+G15+#REF!+G53+G78+#REF!+G214+G217</f>
        <v>#REF!</v>
      </c>
      <c r="H11" s="19" t="e">
        <f>#REF!+H15+#REF!+H53+H78+#REF!+H214+H217</f>
        <v>#REF!</v>
      </c>
      <c r="I11" s="98">
        <f>I33+I78+I188+I65+I73</f>
        <v>1.064108801074326E-10</v>
      </c>
    </row>
    <row r="12" spans="1:10" s="4" customFormat="1" ht="80.25" hidden="1" customHeight="1" x14ac:dyDescent="0.2">
      <c r="A12" s="5" t="s">
        <v>269</v>
      </c>
      <c r="B12" s="5" t="s">
        <v>270</v>
      </c>
      <c r="C12" s="30" t="s">
        <v>265</v>
      </c>
      <c r="D12" s="31" t="s">
        <v>140</v>
      </c>
      <c r="E12" s="34" t="s">
        <v>288</v>
      </c>
      <c r="F12" s="35">
        <f>F13</f>
        <v>0</v>
      </c>
      <c r="G12" s="20">
        <f>G13</f>
        <v>0</v>
      </c>
      <c r="H12" s="20">
        <f>H13</f>
        <v>2000000</v>
      </c>
      <c r="I12" s="35">
        <f>I13</f>
        <v>0</v>
      </c>
    </row>
    <row r="13" spans="1:10" ht="76.5" hidden="1" customHeight="1" x14ac:dyDescent="0.2">
      <c r="A13" s="8" t="s">
        <v>269</v>
      </c>
      <c r="B13" s="8" t="s">
        <v>271</v>
      </c>
      <c r="C13" s="30" t="s">
        <v>265</v>
      </c>
      <c r="D13" s="31" t="s">
        <v>141</v>
      </c>
      <c r="E13" s="34" t="s">
        <v>408</v>
      </c>
      <c r="F13" s="35"/>
      <c r="G13" s="20"/>
      <c r="H13" s="10">
        <v>2000000</v>
      </c>
      <c r="I13" s="35"/>
    </row>
    <row r="14" spans="1:10" s="4" customFormat="1" hidden="1" x14ac:dyDescent="0.2">
      <c r="A14" s="5"/>
      <c r="B14" s="5"/>
      <c r="C14" s="9"/>
      <c r="D14" s="12"/>
      <c r="E14" s="11"/>
      <c r="F14" s="20"/>
      <c r="G14" s="20"/>
      <c r="H14" s="7"/>
      <c r="I14" s="20"/>
    </row>
    <row r="15" spans="1:10" ht="25.5" hidden="1" x14ac:dyDescent="0.2">
      <c r="A15" s="8" t="s">
        <v>269</v>
      </c>
      <c r="B15" s="8" t="s">
        <v>272</v>
      </c>
      <c r="C15" s="6" t="s">
        <v>265</v>
      </c>
      <c r="D15" s="18" t="s">
        <v>289</v>
      </c>
      <c r="E15" s="13" t="s">
        <v>290</v>
      </c>
      <c r="F15" s="19">
        <f>F16-F24</f>
        <v>0</v>
      </c>
      <c r="G15" s="19">
        <f>G16-G24</f>
        <v>0</v>
      </c>
      <c r="H15" s="19">
        <f>H16-H24</f>
        <v>0</v>
      </c>
      <c r="I15" s="19">
        <f>I16-I24</f>
        <v>0</v>
      </c>
    </row>
    <row r="16" spans="1:10" s="4" customFormat="1" ht="25.5" hidden="1" customHeight="1" x14ac:dyDescent="0.2">
      <c r="A16" s="5" t="s">
        <v>266</v>
      </c>
      <c r="B16" s="5" t="s">
        <v>273</v>
      </c>
      <c r="C16" s="9" t="s">
        <v>265</v>
      </c>
      <c r="D16" s="12" t="s">
        <v>291</v>
      </c>
      <c r="E16" s="11" t="s">
        <v>292</v>
      </c>
      <c r="F16" s="20">
        <f>SUM(F17:F23)</f>
        <v>0</v>
      </c>
      <c r="G16" s="20">
        <f>SUM(G17:G23)</f>
        <v>0</v>
      </c>
      <c r="H16" s="20">
        <f>SUM(H17:H23)</f>
        <v>0</v>
      </c>
      <c r="I16" s="20">
        <f>SUM(I17:I23)</f>
        <v>0</v>
      </c>
    </row>
    <row r="17" spans="1:9" ht="38.25" hidden="1" customHeight="1" x14ac:dyDescent="0.2">
      <c r="A17" s="8" t="s">
        <v>266</v>
      </c>
      <c r="B17" s="8" t="s">
        <v>274</v>
      </c>
      <c r="C17" s="9" t="s">
        <v>265</v>
      </c>
      <c r="D17" s="12" t="s">
        <v>155</v>
      </c>
      <c r="E17" s="11" t="s">
        <v>156</v>
      </c>
      <c r="F17" s="20"/>
      <c r="G17" s="20"/>
      <c r="H17" s="10"/>
      <c r="I17" s="20"/>
    </row>
    <row r="18" spans="1:9" ht="38.25" hidden="1" customHeight="1" x14ac:dyDescent="0.2">
      <c r="A18" s="8"/>
      <c r="B18" s="8"/>
      <c r="C18" s="9" t="s">
        <v>265</v>
      </c>
      <c r="D18" s="12" t="s">
        <v>163</v>
      </c>
      <c r="E18" s="11" t="s">
        <v>165</v>
      </c>
      <c r="F18" s="20"/>
      <c r="G18" s="20"/>
      <c r="H18" s="10"/>
      <c r="I18" s="20"/>
    </row>
    <row r="19" spans="1:9" ht="38.25" hidden="1" customHeight="1" x14ac:dyDescent="0.2">
      <c r="A19" s="8"/>
      <c r="B19" s="8"/>
      <c r="C19" s="9" t="s">
        <v>265</v>
      </c>
      <c r="D19" s="12" t="s">
        <v>164</v>
      </c>
      <c r="E19" s="11" t="s">
        <v>166</v>
      </c>
      <c r="F19" s="20"/>
      <c r="G19" s="20"/>
      <c r="H19" s="10"/>
      <c r="I19" s="20"/>
    </row>
    <row r="20" spans="1:9" ht="38.25" hidden="1" customHeight="1" x14ac:dyDescent="0.2">
      <c r="A20" s="8" t="s">
        <v>266</v>
      </c>
      <c r="B20" s="8" t="s">
        <v>275</v>
      </c>
      <c r="C20" s="9" t="s">
        <v>265</v>
      </c>
      <c r="D20" s="12" t="s">
        <v>293</v>
      </c>
      <c r="E20" s="11" t="s">
        <v>294</v>
      </c>
      <c r="F20" s="20"/>
      <c r="G20" s="20"/>
      <c r="H20" s="10"/>
      <c r="I20" s="20"/>
    </row>
    <row r="21" spans="1:9" ht="51" hidden="1" customHeight="1" x14ac:dyDescent="0.2">
      <c r="A21" s="8" t="s">
        <v>266</v>
      </c>
      <c r="B21" s="8" t="s">
        <v>277</v>
      </c>
      <c r="C21" s="9" t="s">
        <v>265</v>
      </c>
      <c r="D21" s="12" t="s">
        <v>295</v>
      </c>
      <c r="E21" s="11" t="s">
        <v>296</v>
      </c>
      <c r="F21" s="20"/>
      <c r="G21" s="20"/>
      <c r="H21" s="10"/>
      <c r="I21" s="20"/>
    </row>
    <row r="22" spans="1:9" ht="51" hidden="1" customHeight="1" x14ac:dyDescent="0.2">
      <c r="A22" s="8" t="s">
        <v>266</v>
      </c>
      <c r="B22" s="8" t="s">
        <v>279</v>
      </c>
      <c r="C22" s="9" t="s">
        <v>265</v>
      </c>
      <c r="D22" s="12" t="s">
        <v>297</v>
      </c>
      <c r="E22" s="11" t="s">
        <v>298</v>
      </c>
      <c r="F22" s="20"/>
      <c r="G22" s="20"/>
      <c r="H22" s="10"/>
      <c r="I22" s="20"/>
    </row>
    <row r="23" spans="1:9" ht="51" hidden="1" customHeight="1" x14ac:dyDescent="0.2">
      <c r="A23" s="8" t="s">
        <v>266</v>
      </c>
      <c r="B23" s="8" t="s">
        <v>280</v>
      </c>
      <c r="C23" s="9" t="s">
        <v>265</v>
      </c>
      <c r="D23" s="12" t="s">
        <v>299</v>
      </c>
      <c r="E23" s="11" t="s">
        <v>300</v>
      </c>
      <c r="F23" s="20"/>
      <c r="G23" s="20"/>
      <c r="H23" s="10"/>
      <c r="I23" s="20"/>
    </row>
    <row r="24" spans="1:9" ht="25.5" hidden="1" x14ac:dyDescent="0.2">
      <c r="A24" s="8" t="s">
        <v>266</v>
      </c>
      <c r="B24" s="8" t="s">
        <v>283</v>
      </c>
      <c r="C24" s="9" t="s">
        <v>265</v>
      </c>
      <c r="D24" s="12" t="s">
        <v>301</v>
      </c>
      <c r="E24" s="11" t="s">
        <v>302</v>
      </c>
      <c r="F24" s="20">
        <f>SUM(F25:F31)</f>
        <v>0</v>
      </c>
      <c r="G24" s="20">
        <f>SUM(G25:G31)</f>
        <v>0</v>
      </c>
      <c r="H24" s="20">
        <f>SUM(H25:H31)</f>
        <v>0</v>
      </c>
      <c r="I24" s="20">
        <f>SUM(I25:I31)</f>
        <v>0</v>
      </c>
    </row>
    <row r="25" spans="1:9" s="4" customFormat="1" ht="38.25" hidden="1" x14ac:dyDescent="0.2">
      <c r="A25" s="5" t="s">
        <v>284</v>
      </c>
      <c r="B25" s="5" t="s">
        <v>285</v>
      </c>
      <c r="C25" s="9" t="s">
        <v>265</v>
      </c>
      <c r="D25" s="12" t="s">
        <v>157</v>
      </c>
      <c r="E25" s="11" t="s">
        <v>158</v>
      </c>
      <c r="F25" s="20"/>
      <c r="G25" s="20"/>
      <c r="H25" s="7"/>
      <c r="I25" s="20"/>
    </row>
    <row r="26" spans="1:9" s="4" customFormat="1" ht="38.25" hidden="1" x14ac:dyDescent="0.2">
      <c r="A26" s="5"/>
      <c r="B26" s="5"/>
      <c r="C26" s="9" t="s">
        <v>265</v>
      </c>
      <c r="D26" s="12" t="s">
        <v>159</v>
      </c>
      <c r="E26" s="11" t="s">
        <v>161</v>
      </c>
      <c r="F26" s="20"/>
      <c r="G26" s="20"/>
      <c r="H26" s="7"/>
      <c r="I26" s="20"/>
    </row>
    <row r="27" spans="1:9" s="4" customFormat="1" ht="31.5" hidden="1" customHeight="1" x14ac:dyDescent="0.2">
      <c r="A27" s="5"/>
      <c r="B27" s="5"/>
      <c r="C27" s="9" t="s">
        <v>265</v>
      </c>
      <c r="D27" s="12" t="s">
        <v>160</v>
      </c>
      <c r="E27" s="11" t="s">
        <v>162</v>
      </c>
      <c r="F27" s="20"/>
      <c r="G27" s="20"/>
      <c r="H27" s="7"/>
      <c r="I27" s="20"/>
    </row>
    <row r="28" spans="1:9" ht="51" hidden="1" x14ac:dyDescent="0.2">
      <c r="C28" s="9" t="s">
        <v>265</v>
      </c>
      <c r="D28" s="12" t="s">
        <v>303</v>
      </c>
      <c r="E28" s="11" t="s">
        <v>304</v>
      </c>
      <c r="F28" s="20"/>
      <c r="G28" s="20"/>
      <c r="H28" s="24"/>
      <c r="I28" s="20"/>
    </row>
    <row r="29" spans="1:9" ht="51" hidden="1" x14ac:dyDescent="0.2">
      <c r="C29" s="9" t="s">
        <v>265</v>
      </c>
      <c r="D29" s="12" t="s">
        <v>305</v>
      </c>
      <c r="E29" s="11" t="s">
        <v>306</v>
      </c>
      <c r="F29" s="20"/>
      <c r="G29" s="20"/>
      <c r="H29" s="24"/>
      <c r="I29" s="20"/>
    </row>
    <row r="30" spans="1:9" ht="51" hidden="1" x14ac:dyDescent="0.2">
      <c r="C30" s="9" t="s">
        <v>265</v>
      </c>
      <c r="D30" s="12" t="s">
        <v>307</v>
      </c>
      <c r="E30" s="11" t="s">
        <v>308</v>
      </c>
      <c r="F30" s="20"/>
      <c r="G30" s="20"/>
      <c r="H30" s="24"/>
      <c r="I30" s="20"/>
    </row>
    <row r="31" spans="1:9" ht="51" hidden="1" x14ac:dyDescent="0.2">
      <c r="C31" s="9" t="s">
        <v>265</v>
      </c>
      <c r="D31" s="12" t="s">
        <v>309</v>
      </c>
      <c r="E31" s="11" t="s">
        <v>310</v>
      </c>
      <c r="F31" s="20"/>
      <c r="G31" s="20"/>
      <c r="H31" s="24"/>
      <c r="I31" s="20"/>
    </row>
    <row r="32" spans="1:9" hidden="1" x14ac:dyDescent="0.2">
      <c r="C32" s="9"/>
      <c r="D32" s="12"/>
      <c r="E32" s="11"/>
      <c r="F32" s="20"/>
      <c r="G32" s="20"/>
      <c r="H32" s="24"/>
      <c r="I32" s="20"/>
    </row>
    <row r="33" spans="1:9" s="4" customFormat="1" ht="31.5" hidden="1" customHeight="1" x14ac:dyDescent="0.2">
      <c r="A33" s="1"/>
      <c r="B33" s="1"/>
      <c r="C33" s="60" t="s">
        <v>72</v>
      </c>
      <c r="D33" s="61" t="s">
        <v>226</v>
      </c>
      <c r="E33" s="62" t="s">
        <v>290</v>
      </c>
      <c r="F33" s="94">
        <f>F34-F36</f>
        <v>0</v>
      </c>
      <c r="G33" s="20"/>
      <c r="H33" s="24"/>
      <c r="I33" s="94">
        <f>I34-I36</f>
        <v>0</v>
      </c>
    </row>
    <row r="34" spans="1:9" ht="47.25" hidden="1" customHeight="1" x14ac:dyDescent="0.2">
      <c r="C34" s="56" t="s">
        <v>72</v>
      </c>
      <c r="D34" s="57" t="s">
        <v>227</v>
      </c>
      <c r="E34" s="58" t="s">
        <v>292</v>
      </c>
      <c r="F34" s="64">
        <f>F35</f>
        <v>0</v>
      </c>
      <c r="G34" s="20"/>
      <c r="H34" s="24"/>
      <c r="I34" s="92">
        <f>I35</f>
        <v>0</v>
      </c>
    </row>
    <row r="35" spans="1:9" ht="52.5" hidden="1" customHeight="1" x14ac:dyDescent="0.2">
      <c r="C35" s="56" t="s">
        <v>72</v>
      </c>
      <c r="D35" s="57" t="s">
        <v>228</v>
      </c>
      <c r="E35" s="58" t="s">
        <v>223</v>
      </c>
      <c r="F35" s="64"/>
      <c r="G35" s="20"/>
      <c r="H35" s="24"/>
      <c r="I35" s="92"/>
    </row>
    <row r="36" spans="1:9" ht="47.25" hidden="1" x14ac:dyDescent="0.2">
      <c r="C36" s="56" t="s">
        <v>72</v>
      </c>
      <c r="D36" s="57" t="s">
        <v>229</v>
      </c>
      <c r="E36" s="58" t="s">
        <v>224</v>
      </c>
      <c r="F36" s="64">
        <f>F37</f>
        <v>0</v>
      </c>
      <c r="G36" s="20"/>
      <c r="H36" s="24"/>
      <c r="I36" s="92">
        <f>I37</f>
        <v>0</v>
      </c>
    </row>
    <row r="37" spans="1:9" ht="48.75" hidden="1" customHeight="1" x14ac:dyDescent="0.2">
      <c r="C37" s="56" t="s">
        <v>72</v>
      </c>
      <c r="D37" s="57" t="s">
        <v>230</v>
      </c>
      <c r="E37" s="58" t="s">
        <v>225</v>
      </c>
      <c r="F37" s="64"/>
      <c r="G37" s="20"/>
      <c r="H37" s="24"/>
      <c r="I37" s="92"/>
    </row>
    <row r="38" spans="1:9" ht="38.25" hidden="1" x14ac:dyDescent="0.2">
      <c r="C38" s="9" t="s">
        <v>265</v>
      </c>
      <c r="D38" s="12" t="s">
        <v>311</v>
      </c>
      <c r="E38" s="11" t="s">
        <v>312</v>
      </c>
      <c r="F38" s="20">
        <f>SUM(F39:F45)</f>
        <v>0</v>
      </c>
      <c r="G38" s="20">
        <f>SUM(G39:G45)</f>
        <v>0</v>
      </c>
      <c r="H38" s="20">
        <f>SUM(H39:H45)</f>
        <v>0</v>
      </c>
      <c r="I38" s="20">
        <f>SUM(I39:I45)</f>
        <v>0</v>
      </c>
    </row>
    <row r="39" spans="1:9" ht="51" hidden="1" x14ac:dyDescent="0.2">
      <c r="C39" s="9" t="s">
        <v>265</v>
      </c>
      <c r="D39" s="12" t="s">
        <v>167</v>
      </c>
      <c r="E39" s="11" t="s">
        <v>168</v>
      </c>
      <c r="F39" s="20"/>
      <c r="G39" s="20"/>
      <c r="H39" s="24"/>
      <c r="I39" s="20"/>
    </row>
    <row r="40" spans="1:9" ht="51" hidden="1" x14ac:dyDescent="0.2">
      <c r="C40" s="9" t="s">
        <v>265</v>
      </c>
      <c r="D40" s="12" t="s">
        <v>169</v>
      </c>
      <c r="E40" s="11" t="s">
        <v>171</v>
      </c>
      <c r="F40" s="20"/>
      <c r="G40" s="20"/>
      <c r="H40" s="24"/>
      <c r="I40" s="20"/>
    </row>
    <row r="41" spans="1:9" ht="51" hidden="1" x14ac:dyDescent="0.2">
      <c r="C41" s="9" t="s">
        <v>265</v>
      </c>
      <c r="D41" s="12" t="s">
        <v>170</v>
      </c>
      <c r="E41" s="11" t="s">
        <v>172</v>
      </c>
      <c r="F41" s="20"/>
      <c r="G41" s="20"/>
      <c r="H41" s="24"/>
      <c r="I41" s="20"/>
    </row>
    <row r="42" spans="1:9" ht="51" hidden="1" x14ac:dyDescent="0.2">
      <c r="C42" s="9" t="s">
        <v>265</v>
      </c>
      <c r="D42" s="12" t="s">
        <v>313</v>
      </c>
      <c r="E42" s="11" t="s">
        <v>314</v>
      </c>
      <c r="F42" s="20"/>
      <c r="G42" s="20"/>
      <c r="H42" s="24"/>
      <c r="I42" s="20"/>
    </row>
    <row r="43" spans="1:9" ht="63.75" hidden="1" x14ac:dyDescent="0.2">
      <c r="C43" s="9" t="s">
        <v>265</v>
      </c>
      <c r="D43" s="12" t="s">
        <v>315</v>
      </c>
      <c r="E43" s="11" t="s">
        <v>316</v>
      </c>
      <c r="F43" s="20"/>
      <c r="G43" s="20"/>
      <c r="H43" s="24"/>
      <c r="I43" s="20"/>
    </row>
    <row r="44" spans="1:9" ht="63.75" hidden="1" x14ac:dyDescent="0.2">
      <c r="C44" s="9" t="s">
        <v>265</v>
      </c>
      <c r="D44" s="12" t="s">
        <v>317</v>
      </c>
      <c r="E44" s="11" t="s">
        <v>318</v>
      </c>
      <c r="F44" s="20"/>
      <c r="G44" s="20"/>
      <c r="H44" s="24"/>
      <c r="I44" s="20"/>
    </row>
    <row r="45" spans="1:9" ht="63.75" hidden="1" x14ac:dyDescent="0.2">
      <c r="C45" s="9" t="s">
        <v>265</v>
      </c>
      <c r="D45" s="12" t="s">
        <v>319</v>
      </c>
      <c r="E45" s="11" t="s">
        <v>320</v>
      </c>
      <c r="F45" s="20"/>
      <c r="G45" s="20"/>
      <c r="H45" s="24"/>
      <c r="I45" s="20"/>
    </row>
    <row r="46" spans="1:9" ht="38.25" hidden="1" x14ac:dyDescent="0.2">
      <c r="C46" s="9" t="s">
        <v>265</v>
      </c>
      <c r="D46" s="12" t="s">
        <v>173</v>
      </c>
      <c r="E46" s="11" t="s">
        <v>175</v>
      </c>
      <c r="F46" s="20"/>
      <c r="G46" s="20"/>
      <c r="H46" s="24"/>
      <c r="I46" s="20"/>
    </row>
    <row r="47" spans="1:9" ht="42.75" hidden="1" customHeight="1" x14ac:dyDescent="0.2">
      <c r="C47" s="9" t="s">
        <v>265</v>
      </c>
      <c r="D47" s="12" t="s">
        <v>174</v>
      </c>
      <c r="E47" s="11" t="s">
        <v>176</v>
      </c>
      <c r="F47" s="20"/>
      <c r="G47" s="20"/>
      <c r="H47" s="24"/>
      <c r="I47" s="20"/>
    </row>
    <row r="48" spans="1:9" ht="51" hidden="1" x14ac:dyDescent="0.2">
      <c r="C48" s="9" t="s">
        <v>265</v>
      </c>
      <c r="D48" s="12" t="s">
        <v>321</v>
      </c>
      <c r="E48" s="11" t="s">
        <v>322</v>
      </c>
      <c r="F48" s="20"/>
      <c r="G48" s="20"/>
      <c r="H48" s="24"/>
      <c r="I48" s="20"/>
    </row>
    <row r="49" spans="3:9" ht="51" hidden="1" x14ac:dyDescent="0.2">
      <c r="C49" s="9" t="s">
        <v>265</v>
      </c>
      <c r="D49" s="12" t="s">
        <v>323</v>
      </c>
      <c r="E49" s="11" t="s">
        <v>324</v>
      </c>
      <c r="F49" s="20"/>
      <c r="G49" s="20"/>
      <c r="H49" s="24"/>
      <c r="I49" s="20"/>
    </row>
    <row r="50" spans="3:9" ht="63.75" hidden="1" x14ac:dyDescent="0.2">
      <c r="C50" s="9" t="s">
        <v>265</v>
      </c>
      <c r="D50" s="12" t="s">
        <v>325</v>
      </c>
      <c r="E50" s="11" t="s">
        <v>326</v>
      </c>
      <c r="F50" s="20"/>
      <c r="G50" s="20"/>
      <c r="H50" s="24"/>
      <c r="I50" s="20"/>
    </row>
    <row r="51" spans="3:9" ht="51" hidden="1" x14ac:dyDescent="0.2">
      <c r="C51" s="9" t="s">
        <v>265</v>
      </c>
      <c r="D51" s="12" t="s">
        <v>327</v>
      </c>
      <c r="E51" s="11" t="s">
        <v>328</v>
      </c>
      <c r="F51" s="20"/>
      <c r="G51" s="20"/>
      <c r="H51" s="24"/>
      <c r="I51" s="20"/>
    </row>
    <row r="52" spans="3:9" hidden="1" x14ac:dyDescent="0.2">
      <c r="C52" s="9"/>
      <c r="D52" s="12"/>
      <c r="E52" s="11"/>
      <c r="F52" s="20"/>
      <c r="G52" s="20"/>
      <c r="H52" s="24"/>
      <c r="I52" s="20"/>
    </row>
    <row r="53" spans="3:9" ht="25.5" hidden="1" x14ac:dyDescent="0.2">
      <c r="C53" s="9" t="s">
        <v>265</v>
      </c>
      <c r="D53" s="18" t="s">
        <v>329</v>
      </c>
      <c r="E53" s="13" t="s">
        <v>330</v>
      </c>
      <c r="F53" s="19">
        <f>F54-F56</f>
        <v>0</v>
      </c>
      <c r="G53" s="19">
        <f>G54-G56</f>
        <v>0</v>
      </c>
      <c r="H53" s="19">
        <f>H54-H56</f>
        <v>0</v>
      </c>
      <c r="I53" s="19">
        <f>I54-I56</f>
        <v>0</v>
      </c>
    </row>
    <row r="54" spans="3:9" ht="25.5" hidden="1" x14ac:dyDescent="0.2">
      <c r="C54" s="9" t="s">
        <v>265</v>
      </c>
      <c r="D54" s="12" t="s">
        <v>331</v>
      </c>
      <c r="E54" s="11" t="s">
        <v>332</v>
      </c>
      <c r="F54" s="20">
        <f>F55</f>
        <v>0</v>
      </c>
      <c r="G54" s="20">
        <f>G55</f>
        <v>0</v>
      </c>
      <c r="H54" s="20">
        <f>H55</f>
        <v>0</v>
      </c>
      <c r="I54" s="20">
        <f>I55</f>
        <v>0</v>
      </c>
    </row>
    <row r="55" spans="3:9" ht="38.25" hidden="1" x14ac:dyDescent="0.2">
      <c r="C55" s="9" t="s">
        <v>265</v>
      </c>
      <c r="D55" s="12" t="s">
        <v>177</v>
      </c>
      <c r="E55" s="11" t="s">
        <v>179</v>
      </c>
      <c r="F55" s="20"/>
      <c r="G55" s="20"/>
      <c r="H55" s="24"/>
      <c r="I55" s="20"/>
    </row>
    <row r="56" spans="3:9" ht="25.5" hidden="1" x14ac:dyDescent="0.2">
      <c r="C56" s="9" t="s">
        <v>265</v>
      </c>
      <c r="D56" s="12" t="s">
        <v>333</v>
      </c>
      <c r="E56" s="11" t="s">
        <v>334</v>
      </c>
      <c r="F56" s="20">
        <f>F57</f>
        <v>0</v>
      </c>
      <c r="G56" s="20">
        <f>G57</f>
        <v>0</v>
      </c>
      <c r="H56" s="20">
        <f>H57</f>
        <v>0</v>
      </c>
      <c r="I56" s="20">
        <f>I57</f>
        <v>0</v>
      </c>
    </row>
    <row r="57" spans="3:9" ht="38.25" hidden="1" x14ac:dyDescent="0.2">
      <c r="C57" s="9" t="s">
        <v>265</v>
      </c>
      <c r="D57" s="12" t="s">
        <v>178</v>
      </c>
      <c r="E57" s="11" t="s">
        <v>180</v>
      </c>
      <c r="F57" s="20"/>
      <c r="G57" s="20"/>
      <c r="H57" s="24"/>
      <c r="I57" s="20"/>
    </row>
    <row r="58" spans="3:9" hidden="1" x14ac:dyDescent="0.2">
      <c r="C58" s="9"/>
      <c r="D58" s="12"/>
      <c r="E58" s="11"/>
      <c r="F58" s="20"/>
      <c r="G58" s="20"/>
      <c r="H58" s="24"/>
      <c r="I58" s="20"/>
    </row>
    <row r="59" spans="3:9" ht="56.25" hidden="1" x14ac:dyDescent="0.2">
      <c r="C59" s="30" t="s">
        <v>72</v>
      </c>
      <c r="D59" s="33" t="s">
        <v>188</v>
      </c>
      <c r="E59" s="33" t="s">
        <v>184</v>
      </c>
      <c r="F59" s="42">
        <f>F60+F63</f>
        <v>0</v>
      </c>
      <c r="G59" s="20"/>
      <c r="H59" s="24"/>
      <c r="I59" s="42">
        <f>I60+I63</f>
        <v>0</v>
      </c>
    </row>
    <row r="60" spans="3:9" ht="62.25" hidden="1" customHeight="1" x14ac:dyDescent="0.2">
      <c r="C60" s="118" t="s">
        <v>72</v>
      </c>
      <c r="D60" s="120" t="s">
        <v>185</v>
      </c>
      <c r="E60" s="120" t="s">
        <v>312</v>
      </c>
      <c r="F60" s="112"/>
      <c r="G60" s="20"/>
      <c r="H60" s="24"/>
      <c r="I60" s="112"/>
    </row>
    <row r="61" spans="3:9" hidden="1" x14ac:dyDescent="0.2">
      <c r="C61" s="118"/>
      <c r="D61" s="121"/>
      <c r="E61" s="120"/>
      <c r="F61" s="113"/>
      <c r="G61" s="20"/>
      <c r="H61" s="24"/>
      <c r="I61" s="113"/>
    </row>
    <row r="62" spans="3:9" ht="93.75" hidden="1" x14ac:dyDescent="0.2">
      <c r="C62" s="30" t="s">
        <v>72</v>
      </c>
      <c r="D62" s="45" t="s">
        <v>102</v>
      </c>
      <c r="E62" s="32" t="s">
        <v>86</v>
      </c>
      <c r="F62" s="43">
        <v>0</v>
      </c>
      <c r="G62" s="20"/>
      <c r="H62" s="24"/>
      <c r="I62" s="93">
        <v>0</v>
      </c>
    </row>
    <row r="63" spans="3:9" ht="93.75" hidden="1" x14ac:dyDescent="0.2">
      <c r="C63" s="30" t="s">
        <v>72</v>
      </c>
      <c r="D63" s="40" t="s">
        <v>187</v>
      </c>
      <c r="E63" s="32" t="s">
        <v>186</v>
      </c>
      <c r="F63" s="43">
        <f>F64</f>
        <v>0</v>
      </c>
      <c r="G63" s="20"/>
      <c r="H63" s="24"/>
      <c r="I63" s="93">
        <f>I64</f>
        <v>0</v>
      </c>
    </row>
    <row r="64" spans="3:9" ht="93.75" hidden="1" x14ac:dyDescent="0.2">
      <c r="C64" s="30" t="s">
        <v>72</v>
      </c>
      <c r="D64" s="40" t="s">
        <v>103</v>
      </c>
      <c r="E64" s="32" t="s">
        <v>189</v>
      </c>
      <c r="F64" s="43">
        <v>0</v>
      </c>
      <c r="G64" s="20"/>
      <c r="H64" s="24"/>
      <c r="I64" s="93">
        <v>0</v>
      </c>
    </row>
    <row r="65" spans="1:11" s="88" customFormat="1" ht="47.25" hidden="1" x14ac:dyDescent="0.2">
      <c r="A65" s="1"/>
      <c r="B65" s="1"/>
      <c r="C65" s="56" t="s">
        <v>72</v>
      </c>
      <c r="D65" s="62" t="s">
        <v>440</v>
      </c>
      <c r="E65" s="62" t="s">
        <v>184</v>
      </c>
      <c r="F65" s="63">
        <f>F66+F69</f>
        <v>0</v>
      </c>
      <c r="G65" s="20"/>
      <c r="H65" s="24"/>
      <c r="I65" s="63">
        <f>I66+I69</f>
        <v>0</v>
      </c>
    </row>
    <row r="66" spans="1:11" s="88" customFormat="1" ht="21" hidden="1" customHeight="1" x14ac:dyDescent="0.2">
      <c r="A66" s="1"/>
      <c r="B66" s="1"/>
      <c r="C66" s="124" t="s">
        <v>72</v>
      </c>
      <c r="D66" s="125" t="s">
        <v>441</v>
      </c>
      <c r="E66" s="125" t="s">
        <v>312</v>
      </c>
      <c r="F66" s="122">
        <f>F68</f>
        <v>0</v>
      </c>
      <c r="G66" s="20"/>
      <c r="H66" s="24"/>
      <c r="I66" s="122">
        <f>I68</f>
        <v>0</v>
      </c>
    </row>
    <row r="67" spans="1:11" s="88" customFormat="1" ht="26.25" hidden="1" customHeight="1" x14ac:dyDescent="0.2">
      <c r="A67" s="1"/>
      <c r="B67" s="1"/>
      <c r="C67" s="124"/>
      <c r="D67" s="126"/>
      <c r="E67" s="125"/>
      <c r="F67" s="123"/>
      <c r="G67" s="20"/>
      <c r="H67" s="24"/>
      <c r="I67" s="123"/>
    </row>
    <row r="68" spans="1:11" s="88" customFormat="1" ht="66.75" hidden="1" customHeight="1" x14ac:dyDescent="0.2">
      <c r="A68" s="1"/>
      <c r="B68" s="1"/>
      <c r="C68" s="56" t="s">
        <v>72</v>
      </c>
      <c r="D68" s="86" t="s">
        <v>444</v>
      </c>
      <c r="E68" s="58" t="s">
        <v>86</v>
      </c>
      <c r="F68" s="64">
        <v>0</v>
      </c>
      <c r="G68" s="20"/>
      <c r="H68" s="24"/>
      <c r="I68" s="92">
        <v>0</v>
      </c>
    </row>
    <row r="69" spans="1:11" s="88" customFormat="1" ht="63" hidden="1" customHeight="1" x14ac:dyDescent="0.2">
      <c r="A69" s="1"/>
      <c r="B69" s="1"/>
      <c r="C69" s="56" t="s">
        <v>72</v>
      </c>
      <c r="D69" s="87" t="s">
        <v>442</v>
      </c>
      <c r="E69" s="58" t="s">
        <v>186</v>
      </c>
      <c r="F69" s="64">
        <v>0</v>
      </c>
      <c r="G69" s="20"/>
      <c r="H69" s="24"/>
      <c r="I69" s="92">
        <v>0</v>
      </c>
    </row>
    <row r="70" spans="1:11" s="88" customFormat="1" ht="46.5" hidden="1" customHeight="1" x14ac:dyDescent="0.2">
      <c r="A70" s="1"/>
      <c r="B70" s="1"/>
      <c r="C70" s="56" t="s">
        <v>72</v>
      </c>
      <c r="D70" s="87" t="s">
        <v>443</v>
      </c>
      <c r="E70" s="58" t="s">
        <v>439</v>
      </c>
      <c r="F70" s="64">
        <v>0</v>
      </c>
      <c r="G70" s="20"/>
      <c r="H70" s="24"/>
      <c r="I70" s="92">
        <v>0</v>
      </c>
    </row>
    <row r="71" spans="1:11" ht="18.75" hidden="1" x14ac:dyDescent="0.2">
      <c r="C71" s="83"/>
      <c r="D71" s="40"/>
      <c r="E71" s="84"/>
      <c r="F71" s="85"/>
      <c r="G71" s="20"/>
      <c r="H71" s="24"/>
      <c r="I71" s="93"/>
    </row>
    <row r="72" spans="1:11" ht="18.75" hidden="1" x14ac:dyDescent="0.2">
      <c r="C72" s="83"/>
      <c r="D72" s="40"/>
      <c r="E72" s="84"/>
      <c r="F72" s="85"/>
      <c r="G72" s="20"/>
      <c r="H72" s="24"/>
      <c r="I72" s="93"/>
    </row>
    <row r="73" spans="1:11" ht="67.5" hidden="1" customHeight="1" x14ac:dyDescent="0.2">
      <c r="C73" s="89" t="s">
        <v>72</v>
      </c>
      <c r="D73" s="62" t="s">
        <v>440</v>
      </c>
      <c r="E73" s="62" t="s">
        <v>184</v>
      </c>
      <c r="F73" s="107">
        <f>F74-F76</f>
        <v>0</v>
      </c>
      <c r="G73" s="20"/>
      <c r="H73" s="24"/>
      <c r="I73" s="104">
        <f>I74-I76</f>
        <v>0</v>
      </c>
      <c r="K73" s="102"/>
    </row>
    <row r="74" spans="1:11" ht="60" hidden="1" customHeight="1" x14ac:dyDescent="0.2">
      <c r="C74" s="100" t="s">
        <v>72</v>
      </c>
      <c r="D74" s="101" t="s">
        <v>441</v>
      </c>
      <c r="E74" s="101" t="s">
        <v>312</v>
      </c>
      <c r="F74" s="59">
        <f>F75</f>
        <v>0</v>
      </c>
      <c r="G74" s="20"/>
      <c r="H74" s="24"/>
      <c r="I74" s="99">
        <f>I75</f>
        <v>0</v>
      </c>
    </row>
    <row r="75" spans="1:11" ht="60" hidden="1" customHeight="1" x14ac:dyDescent="0.2">
      <c r="C75" s="89" t="s">
        <v>72</v>
      </c>
      <c r="D75" s="86" t="s">
        <v>444</v>
      </c>
      <c r="E75" s="90" t="s">
        <v>86</v>
      </c>
      <c r="F75" s="91">
        <v>0</v>
      </c>
      <c r="G75" s="20"/>
      <c r="H75" s="24"/>
      <c r="I75" s="92">
        <v>0</v>
      </c>
    </row>
    <row r="76" spans="1:11" ht="78.75" hidden="1" x14ac:dyDescent="0.2">
      <c r="C76" s="89" t="s">
        <v>72</v>
      </c>
      <c r="D76" s="87" t="s">
        <v>442</v>
      </c>
      <c r="E76" s="90" t="s">
        <v>186</v>
      </c>
      <c r="F76" s="91">
        <f>F77</f>
        <v>0</v>
      </c>
      <c r="G76" s="20"/>
      <c r="H76" s="24"/>
      <c r="I76" s="92">
        <f>I77</f>
        <v>0</v>
      </c>
    </row>
    <row r="77" spans="1:11" ht="48.75" hidden="1" customHeight="1" x14ac:dyDescent="0.2">
      <c r="C77" s="89" t="s">
        <v>72</v>
      </c>
      <c r="D77" s="87" t="s">
        <v>443</v>
      </c>
      <c r="E77" s="90" t="s">
        <v>439</v>
      </c>
      <c r="F77" s="91"/>
      <c r="G77" s="20"/>
      <c r="H77" s="24"/>
      <c r="I77" s="92">
        <v>0</v>
      </c>
    </row>
    <row r="78" spans="1:11" ht="33.75" customHeight="1" x14ac:dyDescent="0.2">
      <c r="C78" s="60" t="s">
        <v>72</v>
      </c>
      <c r="D78" s="61" t="s">
        <v>142</v>
      </c>
      <c r="E78" s="62" t="s">
        <v>335</v>
      </c>
      <c r="F78" s="103">
        <f>F124-F79</f>
        <v>0</v>
      </c>
      <c r="G78" s="19" t="e">
        <f>G124-G79</f>
        <v>#REF!</v>
      </c>
      <c r="H78" s="19" t="e">
        <f>H124-H79</f>
        <v>#REF!</v>
      </c>
      <c r="I78" s="103">
        <f>I124-I79</f>
        <v>-3000</v>
      </c>
    </row>
    <row r="79" spans="1:11" ht="18" customHeight="1" x14ac:dyDescent="0.2">
      <c r="C79" s="60" t="s">
        <v>72</v>
      </c>
      <c r="D79" s="61" t="s">
        <v>143</v>
      </c>
      <c r="E79" s="62" t="s">
        <v>8</v>
      </c>
      <c r="F79" s="63">
        <f>F102</f>
        <v>1806576.5349999999</v>
      </c>
      <c r="G79" s="19" t="e">
        <f>G80+G102</f>
        <v>#REF!</v>
      </c>
      <c r="H79" s="19" t="e">
        <f>H80+H102</f>
        <v>#REF!</v>
      </c>
      <c r="I79" s="63">
        <f>I102</f>
        <v>1940121.0020000001</v>
      </c>
    </row>
    <row r="80" spans="1:11" ht="12.75" hidden="1" customHeight="1" x14ac:dyDescent="0.2">
      <c r="C80" s="9" t="s">
        <v>265</v>
      </c>
      <c r="D80" s="12" t="s">
        <v>336</v>
      </c>
      <c r="E80" s="11" t="s">
        <v>337</v>
      </c>
      <c r="F80" s="20">
        <f>F81+F93</f>
        <v>0</v>
      </c>
      <c r="G80" s="20">
        <f>G81+G93</f>
        <v>0</v>
      </c>
      <c r="H80" s="20">
        <f>H81+H93</f>
        <v>0</v>
      </c>
      <c r="I80" s="20">
        <f>I81+I93</f>
        <v>0</v>
      </c>
    </row>
    <row r="81" spans="3:9" ht="93.75" hidden="1" customHeight="1" x14ac:dyDescent="0.2">
      <c r="C81" s="9" t="s">
        <v>265</v>
      </c>
      <c r="D81" s="12" t="s">
        <v>338</v>
      </c>
      <c r="E81" s="11" t="s">
        <v>339</v>
      </c>
      <c r="F81" s="20">
        <f>F82+F87+F88+F91+F92</f>
        <v>0</v>
      </c>
      <c r="G81" s="20">
        <f>G82+G87+G88+G91+G92</f>
        <v>0</v>
      </c>
      <c r="H81" s="20">
        <f>H82+H87+H88+H91+H92</f>
        <v>0</v>
      </c>
      <c r="I81" s="20">
        <f>I82+I87+I88+I91+I92</f>
        <v>0</v>
      </c>
    </row>
    <row r="82" spans="3:9" ht="93.75" hidden="1" customHeight="1" x14ac:dyDescent="0.2">
      <c r="C82" s="9" t="s">
        <v>265</v>
      </c>
      <c r="D82" s="12" t="s">
        <v>340</v>
      </c>
      <c r="E82" s="11" t="s">
        <v>341</v>
      </c>
      <c r="F82" s="20">
        <f>SUM(F83:F86)</f>
        <v>0</v>
      </c>
      <c r="G82" s="20">
        <f>SUM(G83:G86)</f>
        <v>0</v>
      </c>
      <c r="H82" s="20">
        <f>SUM(H83:H86)</f>
        <v>0</v>
      </c>
      <c r="I82" s="20">
        <f>SUM(I83:I86)</f>
        <v>0</v>
      </c>
    </row>
    <row r="83" spans="3:9" ht="93.75" hidden="1" customHeight="1" x14ac:dyDescent="0.2">
      <c r="C83" s="9" t="s">
        <v>265</v>
      </c>
      <c r="D83" s="12" t="s">
        <v>342</v>
      </c>
      <c r="E83" s="11" t="s">
        <v>343</v>
      </c>
      <c r="F83" s="20"/>
      <c r="G83" s="20"/>
      <c r="H83" s="24"/>
      <c r="I83" s="20"/>
    </row>
    <row r="84" spans="3:9" ht="25.5" hidden="1" x14ac:dyDescent="0.2">
      <c r="C84" s="9" t="s">
        <v>265</v>
      </c>
      <c r="D84" s="12" t="s">
        <v>344</v>
      </c>
      <c r="E84" s="11" t="s">
        <v>345</v>
      </c>
      <c r="F84" s="20"/>
      <c r="G84" s="20"/>
      <c r="H84" s="24"/>
      <c r="I84" s="20"/>
    </row>
    <row r="85" spans="3:9" ht="38.25" hidden="1" x14ac:dyDescent="0.2">
      <c r="C85" s="9" t="s">
        <v>265</v>
      </c>
      <c r="D85" s="12" t="s">
        <v>346</v>
      </c>
      <c r="E85" s="11" t="s">
        <v>347</v>
      </c>
      <c r="F85" s="20"/>
      <c r="G85" s="20"/>
      <c r="H85" s="24"/>
      <c r="I85" s="20"/>
    </row>
    <row r="86" spans="3:9" ht="25.5" hidden="1" x14ac:dyDescent="0.2">
      <c r="C86" s="9" t="s">
        <v>265</v>
      </c>
      <c r="D86" s="12" t="s">
        <v>348</v>
      </c>
      <c r="E86" s="11" t="s">
        <v>349</v>
      </c>
      <c r="F86" s="20"/>
      <c r="G86" s="20"/>
      <c r="H86" s="24"/>
      <c r="I86" s="20"/>
    </row>
    <row r="87" spans="3:9" ht="38.25" hidden="1" x14ac:dyDescent="0.2">
      <c r="C87" s="9" t="s">
        <v>265</v>
      </c>
      <c r="D87" s="12" t="s">
        <v>350</v>
      </c>
      <c r="E87" s="11" t="s">
        <v>351</v>
      </c>
      <c r="F87" s="20"/>
      <c r="G87" s="20"/>
      <c r="H87" s="24"/>
      <c r="I87" s="20"/>
    </row>
    <row r="88" spans="3:9" ht="38.25" hidden="1" x14ac:dyDescent="0.2">
      <c r="C88" s="9" t="s">
        <v>265</v>
      </c>
      <c r="D88" s="12" t="s">
        <v>352</v>
      </c>
      <c r="E88" s="11" t="s">
        <v>353</v>
      </c>
      <c r="F88" s="20">
        <f>SUM(F89:F90)</f>
        <v>0</v>
      </c>
      <c r="G88" s="20">
        <f>SUM(G89:G90)</f>
        <v>0</v>
      </c>
      <c r="H88" s="20">
        <f>SUM(H89:H90)</f>
        <v>0</v>
      </c>
      <c r="I88" s="20">
        <f>SUM(I89:I90)</f>
        <v>0</v>
      </c>
    </row>
    <row r="89" spans="3:9" ht="51" hidden="1" x14ac:dyDescent="0.2">
      <c r="C89" s="9" t="s">
        <v>265</v>
      </c>
      <c r="D89" s="12" t="s">
        <v>354</v>
      </c>
      <c r="E89" s="11" t="s">
        <v>355</v>
      </c>
      <c r="F89" s="20"/>
      <c r="G89" s="20"/>
      <c r="H89" s="24"/>
      <c r="I89" s="20"/>
    </row>
    <row r="90" spans="3:9" ht="38.25" hidden="1" x14ac:dyDescent="0.2">
      <c r="C90" s="9" t="s">
        <v>265</v>
      </c>
      <c r="D90" s="12" t="s">
        <v>356</v>
      </c>
      <c r="E90" s="11" t="s">
        <v>357</v>
      </c>
      <c r="F90" s="20"/>
      <c r="G90" s="20"/>
      <c r="H90" s="24"/>
      <c r="I90" s="20"/>
    </row>
    <row r="91" spans="3:9" ht="38.25" hidden="1" x14ac:dyDescent="0.2">
      <c r="C91" s="9" t="s">
        <v>265</v>
      </c>
      <c r="D91" s="12" t="s">
        <v>358</v>
      </c>
      <c r="E91" s="11" t="s">
        <v>359</v>
      </c>
      <c r="F91" s="20"/>
      <c r="G91" s="20"/>
      <c r="H91" s="24"/>
      <c r="I91" s="20"/>
    </row>
    <row r="92" spans="3:9" ht="38.25" hidden="1" x14ac:dyDescent="0.2">
      <c r="C92" s="9" t="s">
        <v>265</v>
      </c>
      <c r="D92" s="12" t="s">
        <v>360</v>
      </c>
      <c r="E92" s="11" t="s">
        <v>361</v>
      </c>
      <c r="F92" s="20"/>
      <c r="G92" s="20"/>
      <c r="H92" s="24"/>
      <c r="I92" s="20"/>
    </row>
    <row r="93" spans="3:9" ht="38.25" hidden="1" x14ac:dyDescent="0.2">
      <c r="C93" s="9" t="s">
        <v>265</v>
      </c>
      <c r="D93" s="12" t="s">
        <v>362</v>
      </c>
      <c r="E93" s="11" t="s">
        <v>363</v>
      </c>
      <c r="F93" s="20">
        <f>F94+F98+F99+F100+F101</f>
        <v>0</v>
      </c>
      <c r="G93" s="20">
        <f>G94+G98+G99+G100+G101</f>
        <v>0</v>
      </c>
      <c r="H93" s="20">
        <f>H94+H98+H99+H100+H101</f>
        <v>0</v>
      </c>
      <c r="I93" s="20">
        <f>I94+I98+I99+I100+I101</f>
        <v>0</v>
      </c>
    </row>
    <row r="94" spans="3:9" ht="38.25" hidden="1" x14ac:dyDescent="0.2">
      <c r="C94" s="9" t="s">
        <v>265</v>
      </c>
      <c r="D94" s="12" t="s">
        <v>364</v>
      </c>
      <c r="E94" s="11" t="s">
        <v>365</v>
      </c>
      <c r="F94" s="20">
        <f>SUM(F95:F97)</f>
        <v>0</v>
      </c>
      <c r="G94" s="20">
        <f>SUM(G95:G97)</f>
        <v>0</v>
      </c>
      <c r="H94" s="20">
        <f>SUM(H95:H97)</f>
        <v>0</v>
      </c>
      <c r="I94" s="20">
        <f>SUM(I95:I97)</f>
        <v>0</v>
      </c>
    </row>
    <row r="95" spans="3:9" ht="25.5" hidden="1" x14ac:dyDescent="0.2">
      <c r="C95" s="9" t="s">
        <v>265</v>
      </c>
      <c r="D95" s="12" t="s">
        <v>366</v>
      </c>
      <c r="E95" s="11" t="s">
        <v>367</v>
      </c>
      <c r="F95" s="20"/>
      <c r="G95" s="20"/>
      <c r="H95" s="24"/>
      <c r="I95" s="20"/>
    </row>
    <row r="96" spans="3:9" ht="25.5" hidden="1" x14ac:dyDescent="0.2">
      <c r="C96" s="9" t="s">
        <v>265</v>
      </c>
      <c r="D96" s="12" t="s">
        <v>368</v>
      </c>
      <c r="E96" s="11" t="s">
        <v>369</v>
      </c>
      <c r="F96" s="20"/>
      <c r="G96" s="20"/>
      <c r="H96" s="24"/>
      <c r="I96" s="20"/>
    </row>
    <row r="97" spans="1:9" ht="38.25" hidden="1" x14ac:dyDescent="0.2">
      <c r="C97" s="9" t="s">
        <v>265</v>
      </c>
      <c r="D97" s="12" t="s">
        <v>370</v>
      </c>
      <c r="E97" s="11" t="s">
        <v>371</v>
      </c>
      <c r="F97" s="20"/>
      <c r="G97" s="20"/>
      <c r="H97" s="24"/>
      <c r="I97" s="20"/>
    </row>
    <row r="98" spans="1:9" ht="38.25" hidden="1" x14ac:dyDescent="0.2">
      <c r="C98" s="9" t="s">
        <v>265</v>
      </c>
      <c r="D98" s="12" t="s">
        <v>372</v>
      </c>
      <c r="E98" s="11" t="s">
        <v>373</v>
      </c>
      <c r="F98" s="20"/>
      <c r="G98" s="20"/>
      <c r="H98" s="24"/>
      <c r="I98" s="20"/>
    </row>
    <row r="99" spans="1:9" ht="51" hidden="1" x14ac:dyDescent="0.2">
      <c r="C99" s="9" t="s">
        <v>265</v>
      </c>
      <c r="D99" s="12" t="s">
        <v>374</v>
      </c>
      <c r="E99" s="11" t="s">
        <v>375</v>
      </c>
      <c r="F99" s="20"/>
      <c r="G99" s="20"/>
      <c r="H99" s="24"/>
      <c r="I99" s="20"/>
    </row>
    <row r="100" spans="1:9" ht="51" hidden="1" x14ac:dyDescent="0.2">
      <c r="C100" s="9" t="s">
        <v>265</v>
      </c>
      <c r="D100" s="12" t="s">
        <v>376</v>
      </c>
      <c r="E100" s="11" t="s">
        <v>377</v>
      </c>
      <c r="F100" s="20"/>
      <c r="G100" s="20"/>
      <c r="H100" s="24"/>
      <c r="I100" s="20"/>
    </row>
    <row r="101" spans="1:9" ht="51" hidden="1" x14ac:dyDescent="0.2">
      <c r="C101" s="9" t="s">
        <v>265</v>
      </c>
      <c r="D101" s="12" t="s">
        <v>378</v>
      </c>
      <c r="E101" s="11" t="s">
        <v>379</v>
      </c>
      <c r="F101" s="20"/>
      <c r="G101" s="20"/>
      <c r="H101" s="24"/>
      <c r="I101" s="20"/>
    </row>
    <row r="102" spans="1:9" ht="18" customHeight="1" x14ac:dyDescent="0.2">
      <c r="C102" s="56" t="s">
        <v>72</v>
      </c>
      <c r="D102" s="57" t="s">
        <v>144</v>
      </c>
      <c r="E102" s="58" t="s">
        <v>276</v>
      </c>
      <c r="F102" s="64">
        <f>F103</f>
        <v>1806576.5349999999</v>
      </c>
      <c r="G102" s="20" t="e">
        <f>G103+G114</f>
        <v>#REF!</v>
      </c>
      <c r="H102" s="20" t="e">
        <f>H103+H114</f>
        <v>#REF!</v>
      </c>
      <c r="I102" s="92">
        <f>I103</f>
        <v>1940121.0020000001</v>
      </c>
    </row>
    <row r="103" spans="1:9" s="29" customFormat="1" ht="31.5" x14ac:dyDescent="0.2">
      <c r="A103" s="1"/>
      <c r="B103" s="1"/>
      <c r="C103" s="65" t="s">
        <v>72</v>
      </c>
      <c r="D103" s="66" t="s">
        <v>145</v>
      </c>
      <c r="E103" s="67" t="s">
        <v>278</v>
      </c>
      <c r="F103" s="64">
        <f>F104</f>
        <v>1806576.5349999999</v>
      </c>
      <c r="G103" s="28" t="e">
        <f>G104+G105+G109+G112+G113</f>
        <v>#REF!</v>
      </c>
      <c r="H103" s="28" t="e">
        <f>H104+H105+H109+H112+H113</f>
        <v>#REF!</v>
      </c>
      <c r="I103" s="92">
        <f>I104</f>
        <v>1940121.0020000001</v>
      </c>
    </row>
    <row r="104" spans="1:9" ht="31.5" customHeight="1" x14ac:dyDescent="0.2">
      <c r="C104" s="56" t="s">
        <v>72</v>
      </c>
      <c r="D104" s="57" t="s">
        <v>231</v>
      </c>
      <c r="E104" s="58" t="s">
        <v>232</v>
      </c>
      <c r="F104" s="64">
        <f>F188+1803576.535</f>
        <v>1806576.5349999999</v>
      </c>
      <c r="G104" s="20" t="e">
        <f>#REF!+#REF!+G197</f>
        <v>#REF!</v>
      </c>
      <c r="H104" s="20" t="e">
        <f>#REF!+#REF!+H197</f>
        <v>#REF!</v>
      </c>
      <c r="I104" s="105">
        <f>I188+1937121.002</f>
        <v>1940121.0020000001</v>
      </c>
    </row>
    <row r="105" spans="1:9" ht="38.25" hidden="1" x14ac:dyDescent="0.2">
      <c r="C105" s="9" t="s">
        <v>265</v>
      </c>
      <c r="D105" s="12" t="s">
        <v>380</v>
      </c>
      <c r="E105" s="11" t="s">
        <v>381</v>
      </c>
      <c r="F105" s="20">
        <f>SUM(F106:F108)</f>
        <v>0</v>
      </c>
      <c r="G105" s="20">
        <f>SUM(G106:G108)</f>
        <v>0</v>
      </c>
      <c r="H105" s="20">
        <f>SUM(H106:H108)</f>
        <v>0</v>
      </c>
      <c r="I105" s="20">
        <f>SUM(I106:I108)</f>
        <v>0</v>
      </c>
    </row>
    <row r="106" spans="1:9" ht="38.25" hidden="1" x14ac:dyDescent="0.2">
      <c r="C106" s="9" t="s">
        <v>265</v>
      </c>
      <c r="D106" s="12" t="s">
        <v>382</v>
      </c>
      <c r="E106" s="11" t="s">
        <v>383</v>
      </c>
      <c r="F106" s="20"/>
      <c r="G106" s="20"/>
      <c r="H106" s="24"/>
      <c r="I106" s="20"/>
    </row>
    <row r="107" spans="1:9" ht="51" hidden="1" x14ac:dyDescent="0.2">
      <c r="C107" s="9" t="s">
        <v>265</v>
      </c>
      <c r="D107" s="12" t="s">
        <v>384</v>
      </c>
      <c r="E107" s="11" t="s">
        <v>385</v>
      </c>
      <c r="F107" s="20"/>
      <c r="G107" s="20"/>
      <c r="H107" s="24"/>
      <c r="I107" s="20"/>
    </row>
    <row r="108" spans="1:9" ht="51" hidden="1" x14ac:dyDescent="0.2">
      <c r="C108" s="9" t="s">
        <v>265</v>
      </c>
      <c r="D108" s="12" t="s">
        <v>386</v>
      </c>
      <c r="E108" s="11" t="s">
        <v>387</v>
      </c>
      <c r="F108" s="20"/>
      <c r="G108" s="20"/>
      <c r="H108" s="24"/>
      <c r="I108" s="20"/>
    </row>
    <row r="109" spans="1:9" ht="38.25" hidden="1" x14ac:dyDescent="0.2">
      <c r="C109" s="9" t="s">
        <v>265</v>
      </c>
      <c r="D109" s="12" t="s">
        <v>388</v>
      </c>
      <c r="E109" s="11" t="s">
        <v>390</v>
      </c>
      <c r="F109" s="20">
        <f>SUM(F110:F111)</f>
        <v>0</v>
      </c>
      <c r="G109" s="20">
        <f>SUM(G110:G111)</f>
        <v>0</v>
      </c>
      <c r="H109" s="20">
        <f>SUM(H110:H111)</f>
        <v>0</v>
      </c>
      <c r="I109" s="20">
        <f>SUM(I110:I111)</f>
        <v>0</v>
      </c>
    </row>
    <row r="110" spans="1:9" ht="51" hidden="1" x14ac:dyDescent="0.2">
      <c r="C110" s="9" t="s">
        <v>265</v>
      </c>
      <c r="D110" s="12" t="s">
        <v>391</v>
      </c>
      <c r="E110" s="11" t="s">
        <v>392</v>
      </c>
      <c r="F110" s="19"/>
      <c r="G110" s="19"/>
      <c r="H110" s="24"/>
      <c r="I110" s="19"/>
    </row>
    <row r="111" spans="1:9" ht="76.5" hidden="1" x14ac:dyDescent="0.2">
      <c r="C111" s="9" t="s">
        <v>265</v>
      </c>
      <c r="D111" s="12" t="s">
        <v>393</v>
      </c>
      <c r="E111" s="11" t="s">
        <v>263</v>
      </c>
      <c r="F111" s="20"/>
      <c r="G111" s="20"/>
      <c r="H111" s="24"/>
      <c r="I111" s="20"/>
    </row>
    <row r="112" spans="1:9" ht="38.25" hidden="1" x14ac:dyDescent="0.2">
      <c r="C112" s="9" t="s">
        <v>265</v>
      </c>
      <c r="D112" s="12" t="s">
        <v>394</v>
      </c>
      <c r="E112" s="11" t="s">
        <v>395</v>
      </c>
      <c r="F112" s="20"/>
      <c r="G112" s="20"/>
      <c r="H112" s="24"/>
      <c r="I112" s="20"/>
    </row>
    <row r="113" spans="3:9" ht="38.25" hidden="1" x14ac:dyDescent="0.2">
      <c r="C113" s="9" t="s">
        <v>265</v>
      </c>
      <c r="D113" s="12" t="s">
        <v>396</v>
      </c>
      <c r="E113" s="11" t="s">
        <v>397</v>
      </c>
      <c r="F113" s="20"/>
      <c r="G113" s="20"/>
      <c r="H113" s="24"/>
      <c r="I113" s="20"/>
    </row>
    <row r="114" spans="3:9" ht="25.5" hidden="1" x14ac:dyDescent="0.2">
      <c r="C114" s="9" t="s">
        <v>265</v>
      </c>
      <c r="D114" s="12" t="s">
        <v>398</v>
      </c>
      <c r="E114" s="11" t="s">
        <v>399</v>
      </c>
      <c r="F114" s="20">
        <f>F115+F116+F119+F122+F123</f>
        <v>0</v>
      </c>
      <c r="G114" s="20">
        <f>G115+G116+G119+G122+G123</f>
        <v>0</v>
      </c>
      <c r="H114" s="20">
        <f>H115+H116+H119+H122+H123</f>
        <v>0</v>
      </c>
      <c r="I114" s="20">
        <f>I115+I116+I119+I122+I123</f>
        <v>0</v>
      </c>
    </row>
    <row r="115" spans="3:9" ht="43.5" hidden="1" customHeight="1" x14ac:dyDescent="0.2">
      <c r="C115" s="9" t="s">
        <v>265</v>
      </c>
      <c r="D115" s="12" t="s">
        <v>206</v>
      </c>
      <c r="E115" s="11" t="s">
        <v>207</v>
      </c>
      <c r="F115" s="20"/>
      <c r="G115" s="20"/>
      <c r="H115" s="24"/>
      <c r="I115" s="20"/>
    </row>
    <row r="116" spans="3:9" ht="38.25" hidden="1" x14ac:dyDescent="0.2">
      <c r="C116" s="9" t="s">
        <v>265</v>
      </c>
      <c r="D116" s="12" t="s">
        <v>400</v>
      </c>
      <c r="E116" s="11" t="s">
        <v>402</v>
      </c>
      <c r="F116" s="20">
        <f>SUM(F117:F118)</f>
        <v>0</v>
      </c>
      <c r="G116" s="20">
        <f>SUM(G117:G118)</f>
        <v>0</v>
      </c>
      <c r="H116" s="20">
        <f>SUM(H117:H118)</f>
        <v>0</v>
      </c>
      <c r="I116" s="20">
        <f>SUM(I117:I118)</f>
        <v>0</v>
      </c>
    </row>
    <row r="117" spans="3:9" ht="51" hidden="1" x14ac:dyDescent="0.2">
      <c r="C117" s="9" t="s">
        <v>265</v>
      </c>
      <c r="D117" s="12" t="s">
        <v>403</v>
      </c>
      <c r="E117" s="11" t="s">
        <v>404</v>
      </c>
      <c r="F117" s="20"/>
      <c r="G117" s="20"/>
      <c r="H117" s="24"/>
      <c r="I117" s="20"/>
    </row>
    <row r="118" spans="3:9" ht="63.75" hidden="1" x14ac:dyDescent="0.2">
      <c r="C118" s="9" t="s">
        <v>265</v>
      </c>
      <c r="D118" s="12" t="s">
        <v>405</v>
      </c>
      <c r="E118" s="11" t="s">
        <v>406</v>
      </c>
      <c r="F118" s="20"/>
      <c r="G118" s="20"/>
      <c r="H118" s="24"/>
      <c r="I118" s="20"/>
    </row>
    <row r="119" spans="3:9" ht="51" hidden="1" x14ac:dyDescent="0.2">
      <c r="C119" s="9" t="s">
        <v>265</v>
      </c>
      <c r="D119" s="12" t="s">
        <v>407</v>
      </c>
      <c r="E119" s="11" t="s">
        <v>409</v>
      </c>
      <c r="F119" s="20">
        <f>SUM(F120:F121)</f>
        <v>0</v>
      </c>
      <c r="G119" s="20">
        <f>SUM(G120:G121)</f>
        <v>0</v>
      </c>
      <c r="H119" s="20">
        <f>SUM(H120:H121)</f>
        <v>0</v>
      </c>
      <c r="I119" s="20">
        <f>SUM(I120:I121)</f>
        <v>0</v>
      </c>
    </row>
    <row r="120" spans="3:9" ht="63.75" hidden="1" x14ac:dyDescent="0.2">
      <c r="C120" s="9" t="s">
        <v>265</v>
      </c>
      <c r="D120" s="12" t="s">
        <v>410</v>
      </c>
      <c r="E120" s="11" t="s">
        <v>411</v>
      </c>
      <c r="F120" s="20"/>
      <c r="G120" s="20"/>
      <c r="H120" s="24"/>
      <c r="I120" s="20"/>
    </row>
    <row r="121" spans="3:9" ht="76.5" hidden="1" x14ac:dyDescent="0.2">
      <c r="C121" s="9" t="s">
        <v>265</v>
      </c>
      <c r="D121" s="12" t="s">
        <v>412</v>
      </c>
      <c r="E121" s="11" t="s">
        <v>413</v>
      </c>
      <c r="F121" s="20"/>
      <c r="G121" s="20"/>
      <c r="H121" s="24"/>
      <c r="I121" s="20"/>
    </row>
    <row r="122" spans="3:9" ht="51" hidden="1" x14ac:dyDescent="0.2">
      <c r="C122" s="9" t="s">
        <v>265</v>
      </c>
      <c r="D122" s="12" t="s">
        <v>414</v>
      </c>
      <c r="E122" s="11" t="s">
        <v>415</v>
      </c>
      <c r="F122" s="20"/>
      <c r="G122" s="20"/>
      <c r="H122" s="24"/>
      <c r="I122" s="20"/>
    </row>
    <row r="123" spans="3:9" ht="51" hidden="1" x14ac:dyDescent="0.2">
      <c r="C123" s="9" t="s">
        <v>265</v>
      </c>
      <c r="D123" s="12" t="s">
        <v>416</v>
      </c>
      <c r="E123" s="11" t="s">
        <v>417</v>
      </c>
      <c r="F123" s="20"/>
      <c r="G123" s="20"/>
      <c r="H123" s="24"/>
      <c r="I123" s="20"/>
    </row>
    <row r="124" spans="3:9" ht="18.75" customHeight="1" x14ac:dyDescent="0.2">
      <c r="C124" s="60" t="s">
        <v>72</v>
      </c>
      <c r="D124" s="61" t="s">
        <v>146</v>
      </c>
      <c r="E124" s="62" t="s">
        <v>9</v>
      </c>
      <c r="F124" s="63">
        <f>F146</f>
        <v>1806576.5349999999</v>
      </c>
      <c r="G124" s="19" t="e">
        <f>#REF!</f>
        <v>#REF!</v>
      </c>
      <c r="H124" s="19" t="e">
        <f>#REF!</f>
        <v>#REF!</v>
      </c>
      <c r="I124" s="63">
        <f>I146</f>
        <v>1937121.0020000001</v>
      </c>
    </row>
    <row r="125" spans="3:9" ht="25.5" hidden="1" x14ac:dyDescent="0.2">
      <c r="C125" s="9" t="s">
        <v>265</v>
      </c>
      <c r="D125" s="12" t="s">
        <v>418</v>
      </c>
      <c r="E125" s="11" t="s">
        <v>419</v>
      </c>
      <c r="F125" s="38">
        <v>530760.4</v>
      </c>
      <c r="G125" s="20">
        <f>G126+G131+G132+G135+G136</f>
        <v>0</v>
      </c>
      <c r="H125" s="20">
        <f>H126+H131+H132+H135+H136</f>
        <v>0</v>
      </c>
      <c r="I125" s="38">
        <v>530760.4</v>
      </c>
    </row>
    <row r="126" spans="3:9" ht="25.5" hidden="1" x14ac:dyDescent="0.2">
      <c r="C126" s="9" t="s">
        <v>265</v>
      </c>
      <c r="D126" s="12" t="s">
        <v>420</v>
      </c>
      <c r="E126" s="11" t="s">
        <v>421</v>
      </c>
      <c r="F126" s="38">
        <v>530760.4</v>
      </c>
      <c r="G126" s="20">
        <f>SUM(G127:G130)</f>
        <v>0</v>
      </c>
      <c r="H126" s="20">
        <f>SUM(H127:H130)</f>
        <v>0</v>
      </c>
      <c r="I126" s="38">
        <v>530760.4</v>
      </c>
    </row>
    <row r="127" spans="3:9" ht="25.5" hidden="1" x14ac:dyDescent="0.2">
      <c r="C127" s="9" t="s">
        <v>265</v>
      </c>
      <c r="D127" s="12" t="s">
        <v>422</v>
      </c>
      <c r="E127" s="11" t="s">
        <v>423</v>
      </c>
      <c r="F127" s="38">
        <v>530760.4</v>
      </c>
      <c r="G127" s="20"/>
      <c r="H127" s="24"/>
      <c r="I127" s="38">
        <v>530760.4</v>
      </c>
    </row>
    <row r="128" spans="3:9" ht="25.5" hidden="1" x14ac:dyDescent="0.2">
      <c r="C128" s="9" t="s">
        <v>265</v>
      </c>
      <c r="D128" s="12" t="s">
        <v>424</v>
      </c>
      <c r="E128" s="11" t="s">
        <v>425</v>
      </c>
      <c r="F128" s="20"/>
      <c r="G128" s="20"/>
      <c r="H128" s="24"/>
      <c r="I128" s="20"/>
    </row>
    <row r="129" spans="3:9" ht="38.25" hidden="1" x14ac:dyDescent="0.2">
      <c r="C129" s="9" t="s">
        <v>265</v>
      </c>
      <c r="D129" s="12" t="s">
        <v>426</v>
      </c>
      <c r="E129" s="11" t="s">
        <v>427</v>
      </c>
      <c r="F129" s="20"/>
      <c r="G129" s="20"/>
      <c r="H129" s="24"/>
      <c r="I129" s="20"/>
    </row>
    <row r="130" spans="3:9" ht="25.5" hidden="1" x14ac:dyDescent="0.2">
      <c r="C130" s="9" t="s">
        <v>265</v>
      </c>
      <c r="D130" s="12" t="s">
        <v>428</v>
      </c>
      <c r="E130" s="11" t="s">
        <v>429</v>
      </c>
      <c r="F130" s="20"/>
      <c r="G130" s="20"/>
      <c r="H130" s="24"/>
      <c r="I130" s="20"/>
    </row>
    <row r="131" spans="3:9" ht="38.25" hidden="1" x14ac:dyDescent="0.2">
      <c r="C131" s="9" t="s">
        <v>265</v>
      </c>
      <c r="D131" s="12" t="s">
        <v>430</v>
      </c>
      <c r="E131" s="11" t="s">
        <v>431</v>
      </c>
      <c r="F131" s="20"/>
      <c r="G131" s="20"/>
      <c r="H131" s="24"/>
      <c r="I131" s="20"/>
    </row>
    <row r="132" spans="3:9" ht="38.25" hidden="1" x14ac:dyDescent="0.2">
      <c r="C132" s="9" t="s">
        <v>265</v>
      </c>
      <c r="D132" s="12" t="s">
        <v>432</v>
      </c>
      <c r="E132" s="11" t="s">
        <v>433</v>
      </c>
      <c r="F132" s="20">
        <f>SUM(F133:F134)</f>
        <v>0</v>
      </c>
      <c r="G132" s="20">
        <f>SUM(G133:G134)</f>
        <v>0</v>
      </c>
      <c r="H132" s="20">
        <f>SUM(H133:H134)</f>
        <v>0</v>
      </c>
      <c r="I132" s="20">
        <f>SUM(I133:I134)</f>
        <v>0</v>
      </c>
    </row>
    <row r="133" spans="3:9" ht="51" hidden="1" x14ac:dyDescent="0.2">
      <c r="C133" s="9" t="s">
        <v>265</v>
      </c>
      <c r="D133" s="12" t="s">
        <v>434</v>
      </c>
      <c r="E133" s="14" t="s">
        <v>435</v>
      </c>
      <c r="F133" s="20"/>
      <c r="G133" s="20"/>
      <c r="H133" s="24"/>
      <c r="I133" s="20"/>
    </row>
    <row r="134" spans="3:9" ht="38.25" hidden="1" x14ac:dyDescent="0.2">
      <c r="C134" s="9" t="s">
        <v>265</v>
      </c>
      <c r="D134" s="12" t="s">
        <v>436</v>
      </c>
      <c r="E134" s="14" t="s">
        <v>437</v>
      </c>
      <c r="F134" s="20"/>
      <c r="G134" s="20"/>
      <c r="H134" s="24"/>
      <c r="I134" s="20"/>
    </row>
    <row r="135" spans="3:9" ht="38.25" hidden="1" x14ac:dyDescent="0.2">
      <c r="C135" s="9" t="s">
        <v>265</v>
      </c>
      <c r="D135" s="12" t="s">
        <v>438</v>
      </c>
      <c r="E135" s="14" t="s">
        <v>0</v>
      </c>
      <c r="F135" s="20"/>
      <c r="G135" s="20"/>
      <c r="H135" s="24"/>
      <c r="I135" s="20"/>
    </row>
    <row r="136" spans="3:9" ht="38.25" hidden="1" x14ac:dyDescent="0.2">
      <c r="C136" s="9" t="s">
        <v>265</v>
      </c>
      <c r="D136" s="12" t="s">
        <v>1</v>
      </c>
      <c r="E136" s="11" t="s">
        <v>2</v>
      </c>
      <c r="F136" s="20"/>
      <c r="G136" s="20"/>
      <c r="H136" s="24"/>
      <c r="I136" s="20"/>
    </row>
    <row r="137" spans="3:9" ht="38.25" hidden="1" x14ac:dyDescent="0.2">
      <c r="C137" s="9" t="s">
        <v>265</v>
      </c>
      <c r="D137" s="12" t="s">
        <v>3</v>
      </c>
      <c r="E137" s="11" t="s">
        <v>4</v>
      </c>
      <c r="F137" s="20">
        <f>F138+F142+F143+F144+F145</f>
        <v>0</v>
      </c>
      <c r="G137" s="20">
        <f>G138+G142+G143+G144+G145</f>
        <v>0</v>
      </c>
      <c r="H137" s="20">
        <f>H138+H142+H143+H144+H145</f>
        <v>0</v>
      </c>
      <c r="I137" s="20">
        <f>I138+I142+I143+I144+I145</f>
        <v>0</v>
      </c>
    </row>
    <row r="138" spans="3:9" ht="38.25" hidden="1" x14ac:dyDescent="0.2">
      <c r="C138" s="9" t="s">
        <v>265</v>
      </c>
      <c r="D138" s="12" t="s">
        <v>5</v>
      </c>
      <c r="E138" s="11" t="s">
        <v>6</v>
      </c>
      <c r="F138" s="20">
        <f>SUM(F139:F141)</f>
        <v>0</v>
      </c>
      <c r="G138" s="20">
        <f>SUM(G139:G141)</f>
        <v>0</v>
      </c>
      <c r="H138" s="20">
        <f>SUM(H139:H141)</f>
        <v>0</v>
      </c>
      <c r="I138" s="20">
        <f>SUM(I139:I141)</f>
        <v>0</v>
      </c>
    </row>
    <row r="139" spans="3:9" ht="25.5" hidden="1" x14ac:dyDescent="0.2">
      <c r="C139" s="9" t="s">
        <v>265</v>
      </c>
      <c r="D139" s="12" t="s">
        <v>7</v>
      </c>
      <c r="E139" s="11" t="s">
        <v>10</v>
      </c>
      <c r="F139" s="20"/>
      <c r="G139" s="20"/>
      <c r="H139" s="24"/>
      <c r="I139" s="20"/>
    </row>
    <row r="140" spans="3:9" ht="25.5" hidden="1" x14ac:dyDescent="0.2">
      <c r="C140" s="9" t="s">
        <v>265</v>
      </c>
      <c r="D140" s="12" t="s">
        <v>11</v>
      </c>
      <c r="E140" s="11" t="s">
        <v>12</v>
      </c>
      <c r="F140" s="20"/>
      <c r="G140" s="20"/>
      <c r="H140" s="24"/>
      <c r="I140" s="20"/>
    </row>
    <row r="141" spans="3:9" ht="38.25" hidden="1" x14ac:dyDescent="0.2">
      <c r="C141" s="9" t="s">
        <v>265</v>
      </c>
      <c r="D141" s="12" t="s">
        <v>13</v>
      </c>
      <c r="E141" s="11" t="s">
        <v>14</v>
      </c>
      <c r="F141" s="20"/>
      <c r="G141" s="20"/>
      <c r="H141" s="24"/>
      <c r="I141" s="20"/>
    </row>
    <row r="142" spans="3:9" ht="38.25" hidden="1" x14ac:dyDescent="0.2">
      <c r="C142" s="9" t="s">
        <v>265</v>
      </c>
      <c r="D142" s="12" t="s">
        <v>15</v>
      </c>
      <c r="E142" s="11" t="s">
        <v>16</v>
      </c>
      <c r="F142" s="20"/>
      <c r="G142" s="20"/>
      <c r="H142" s="24"/>
      <c r="I142" s="20"/>
    </row>
    <row r="143" spans="3:9" ht="51" hidden="1" x14ac:dyDescent="0.2">
      <c r="C143" s="9" t="s">
        <v>265</v>
      </c>
      <c r="D143" s="12" t="s">
        <v>17</v>
      </c>
      <c r="E143" s="11" t="s">
        <v>30</v>
      </c>
      <c r="F143" s="20"/>
      <c r="G143" s="20"/>
      <c r="H143" s="24"/>
      <c r="I143" s="20"/>
    </row>
    <row r="144" spans="3:9" ht="51" hidden="1" x14ac:dyDescent="0.2">
      <c r="C144" s="9" t="s">
        <v>265</v>
      </c>
      <c r="D144" s="12" t="s">
        <v>31</v>
      </c>
      <c r="E144" s="11" t="s">
        <v>32</v>
      </c>
      <c r="F144" s="20"/>
      <c r="G144" s="20"/>
      <c r="H144" s="24"/>
      <c r="I144" s="20"/>
    </row>
    <row r="145" spans="1:9" ht="12.75" hidden="1" customHeight="1" x14ac:dyDescent="0.2">
      <c r="C145" s="9" t="s">
        <v>265</v>
      </c>
      <c r="D145" s="12" t="s">
        <v>33</v>
      </c>
      <c r="E145" s="11" t="s">
        <v>34</v>
      </c>
      <c r="F145" s="20"/>
      <c r="G145" s="20"/>
      <c r="H145" s="24"/>
      <c r="I145" s="20"/>
    </row>
    <row r="146" spans="1:9" ht="31.5" x14ac:dyDescent="0.2">
      <c r="C146" s="56" t="s">
        <v>72</v>
      </c>
      <c r="D146" s="57" t="s">
        <v>147</v>
      </c>
      <c r="E146" s="58" t="s">
        <v>281</v>
      </c>
      <c r="F146" s="64">
        <f>F147</f>
        <v>1806576.5349999999</v>
      </c>
      <c r="G146" s="20" t="e">
        <f>G147+G158</f>
        <v>#REF!</v>
      </c>
      <c r="H146" s="20" t="e">
        <f>H147+H158</f>
        <v>#REF!</v>
      </c>
      <c r="I146" s="92">
        <f>I147</f>
        <v>1937121.0020000001</v>
      </c>
    </row>
    <row r="147" spans="1:9" s="29" customFormat="1" ht="31.5" customHeight="1" x14ac:dyDescent="0.2">
      <c r="A147" s="1"/>
      <c r="B147" s="1"/>
      <c r="C147" s="65" t="s">
        <v>72</v>
      </c>
      <c r="D147" s="66" t="s">
        <v>148</v>
      </c>
      <c r="E147" s="67" t="s">
        <v>282</v>
      </c>
      <c r="F147" s="64">
        <f>F148</f>
        <v>1806576.5349999999</v>
      </c>
      <c r="G147" s="28" t="e">
        <f>G148+G149+G153+G156+G157</f>
        <v>#REF!</v>
      </c>
      <c r="H147" s="28" t="e">
        <f>H148+H149+H153+H156+H157</f>
        <v>#REF!</v>
      </c>
      <c r="I147" s="92">
        <f>I148</f>
        <v>1937121.0020000001</v>
      </c>
    </row>
    <row r="148" spans="1:9" ht="34.5" customHeight="1" x14ac:dyDescent="0.2">
      <c r="C148" s="56" t="s">
        <v>72</v>
      </c>
      <c r="D148" s="57" t="s">
        <v>233</v>
      </c>
      <c r="E148" s="58" t="s">
        <v>234</v>
      </c>
      <c r="F148" s="64">
        <f>1806576.535</f>
        <v>1806576.5349999999</v>
      </c>
      <c r="G148" s="20" t="e">
        <f>#REF!+G12+#REF!+#REF!+#REF!</f>
        <v>#REF!</v>
      </c>
      <c r="H148" s="20" t="e">
        <f>#REF!+H12+#REF!+#REF!+#REF!</f>
        <v>#REF!</v>
      </c>
      <c r="I148" s="109">
        <f>1937121.002</f>
        <v>1937121.0020000001</v>
      </c>
    </row>
    <row r="149" spans="1:9" ht="30.75" hidden="1" customHeight="1" x14ac:dyDescent="0.2">
      <c r="C149" s="9" t="s">
        <v>265</v>
      </c>
      <c r="D149" s="12" t="s">
        <v>35</v>
      </c>
      <c r="E149" s="11" t="s">
        <v>36</v>
      </c>
      <c r="F149" s="38">
        <v>530760.4</v>
      </c>
      <c r="G149" s="20">
        <f>SUM(G150:G152)</f>
        <v>0</v>
      </c>
      <c r="H149" s="20">
        <f>SUM(H150:H152)</f>
        <v>0</v>
      </c>
      <c r="I149" s="38">
        <v>530760.4</v>
      </c>
    </row>
    <row r="150" spans="1:9" ht="38.25" hidden="1" x14ac:dyDescent="0.2">
      <c r="C150" s="9" t="s">
        <v>265</v>
      </c>
      <c r="D150" s="12" t="s">
        <v>37</v>
      </c>
      <c r="E150" s="11" t="s">
        <v>38</v>
      </c>
      <c r="F150" s="20"/>
      <c r="G150" s="20"/>
      <c r="H150" s="24"/>
      <c r="I150" s="20"/>
    </row>
    <row r="151" spans="1:9" ht="51" hidden="1" x14ac:dyDescent="0.2">
      <c r="C151" s="9" t="s">
        <v>265</v>
      </c>
      <c r="D151" s="12" t="s">
        <v>39</v>
      </c>
      <c r="E151" s="11" t="s">
        <v>40</v>
      </c>
      <c r="F151" s="20"/>
      <c r="G151" s="20"/>
      <c r="H151" s="24"/>
      <c r="I151" s="20"/>
    </row>
    <row r="152" spans="1:9" ht="51" hidden="1" x14ac:dyDescent="0.2">
      <c r="C152" s="9" t="s">
        <v>265</v>
      </c>
      <c r="D152" s="12" t="s">
        <v>41</v>
      </c>
      <c r="E152" s="11" t="s">
        <v>42</v>
      </c>
      <c r="F152" s="20"/>
      <c r="G152" s="20"/>
      <c r="H152" s="24"/>
      <c r="I152" s="20"/>
    </row>
    <row r="153" spans="1:9" ht="38.25" hidden="1" x14ac:dyDescent="0.2">
      <c r="C153" s="9" t="s">
        <v>265</v>
      </c>
      <c r="D153" s="12" t="s">
        <v>43</v>
      </c>
      <c r="E153" s="11" t="s">
        <v>44</v>
      </c>
      <c r="F153" s="20">
        <f>SUM(F154:F155)</f>
        <v>0</v>
      </c>
      <c r="G153" s="20">
        <f>SUM(G154:G155)</f>
        <v>0</v>
      </c>
      <c r="H153" s="20">
        <f>SUM(H154:H155)</f>
        <v>0</v>
      </c>
      <c r="I153" s="20">
        <f>SUM(I154:I155)</f>
        <v>0</v>
      </c>
    </row>
    <row r="154" spans="1:9" ht="51" hidden="1" x14ac:dyDescent="0.2">
      <c r="C154" s="9" t="s">
        <v>265</v>
      </c>
      <c r="D154" s="12" t="s">
        <v>45</v>
      </c>
      <c r="E154" s="11" t="s">
        <v>46</v>
      </c>
      <c r="F154" s="20"/>
      <c r="G154" s="20"/>
      <c r="H154" s="24"/>
      <c r="I154" s="20"/>
    </row>
    <row r="155" spans="1:9" ht="76.5" hidden="1" x14ac:dyDescent="0.2">
      <c r="C155" s="9" t="s">
        <v>265</v>
      </c>
      <c r="D155" s="12" t="s">
        <v>47</v>
      </c>
      <c r="E155" s="11" t="s">
        <v>264</v>
      </c>
      <c r="F155" s="20"/>
      <c r="G155" s="20"/>
      <c r="H155" s="24"/>
      <c r="I155" s="20"/>
    </row>
    <row r="156" spans="1:9" ht="38.25" hidden="1" x14ac:dyDescent="0.2">
      <c r="C156" s="9" t="s">
        <v>265</v>
      </c>
      <c r="D156" s="12" t="s">
        <v>48</v>
      </c>
      <c r="E156" s="11" t="s">
        <v>49</v>
      </c>
      <c r="F156" s="20"/>
      <c r="G156" s="20"/>
      <c r="H156" s="24"/>
      <c r="I156" s="20"/>
    </row>
    <row r="157" spans="1:9" ht="43.5" hidden="1" customHeight="1" x14ac:dyDescent="0.2">
      <c r="C157" s="9" t="s">
        <v>265</v>
      </c>
      <c r="D157" s="12" t="s">
        <v>50</v>
      </c>
      <c r="E157" s="11" t="s">
        <v>51</v>
      </c>
      <c r="F157" s="20"/>
      <c r="G157" s="20"/>
      <c r="H157" s="24"/>
      <c r="I157" s="20"/>
    </row>
    <row r="158" spans="1:9" ht="25.5" hidden="1" x14ac:dyDescent="0.2">
      <c r="C158" s="9" t="s">
        <v>265</v>
      </c>
      <c r="D158" s="12" t="s">
        <v>52</v>
      </c>
      <c r="E158" s="11" t="s">
        <v>53</v>
      </c>
      <c r="F158" s="20">
        <f>F159+F160+F163</f>
        <v>0</v>
      </c>
      <c r="G158" s="20">
        <f>G159+G160+G163</f>
        <v>0</v>
      </c>
      <c r="H158" s="20">
        <f>H159+H160+H163</f>
        <v>0</v>
      </c>
      <c r="I158" s="20">
        <f>I159+I160+I163</f>
        <v>0</v>
      </c>
    </row>
    <row r="159" spans="1:9" ht="38.25" hidden="1" x14ac:dyDescent="0.2">
      <c r="C159" s="9" t="s">
        <v>265</v>
      </c>
      <c r="D159" s="12" t="s">
        <v>181</v>
      </c>
      <c r="E159" s="11" t="s">
        <v>190</v>
      </c>
      <c r="F159" s="20"/>
      <c r="G159" s="20"/>
      <c r="H159" s="24"/>
      <c r="I159" s="20"/>
    </row>
    <row r="160" spans="1:9" ht="38.25" hidden="1" x14ac:dyDescent="0.2">
      <c r="C160" s="9" t="s">
        <v>265</v>
      </c>
      <c r="D160" s="12" t="s">
        <v>54</v>
      </c>
      <c r="E160" s="11" t="s">
        <v>55</v>
      </c>
      <c r="F160" s="20">
        <f>SUM(F161:F162)</f>
        <v>0</v>
      </c>
      <c r="G160" s="20">
        <f>SUM(G161:G162)</f>
        <v>0</v>
      </c>
      <c r="H160" s="20">
        <f>SUM(H161:H162)</f>
        <v>0</v>
      </c>
      <c r="I160" s="20">
        <f>SUM(I161:I162)</f>
        <v>0</v>
      </c>
    </row>
    <row r="161" spans="3:9" ht="51" hidden="1" x14ac:dyDescent="0.2">
      <c r="C161" s="9" t="s">
        <v>265</v>
      </c>
      <c r="D161" s="12" t="s">
        <v>56</v>
      </c>
      <c r="E161" s="11" t="s">
        <v>57</v>
      </c>
      <c r="F161" s="20"/>
      <c r="G161" s="20"/>
      <c r="H161" s="24"/>
      <c r="I161" s="20"/>
    </row>
    <row r="162" spans="3:9" ht="63.75" hidden="1" x14ac:dyDescent="0.2">
      <c r="C162" s="9" t="s">
        <v>265</v>
      </c>
      <c r="D162" s="12" t="s">
        <v>58</v>
      </c>
      <c r="E162" s="11" t="s">
        <v>59</v>
      </c>
      <c r="F162" s="20"/>
      <c r="G162" s="20"/>
      <c r="H162" s="24"/>
      <c r="I162" s="20"/>
    </row>
    <row r="163" spans="3:9" ht="51" hidden="1" x14ac:dyDescent="0.2">
      <c r="C163" s="9" t="s">
        <v>265</v>
      </c>
      <c r="D163" s="12" t="s">
        <v>60</v>
      </c>
      <c r="E163" s="11" t="s">
        <v>61</v>
      </c>
      <c r="F163" s="20">
        <f>SUM(F164:F165)</f>
        <v>0</v>
      </c>
      <c r="G163" s="20">
        <f>SUM(G164:G165)</f>
        <v>0</v>
      </c>
      <c r="H163" s="20">
        <f>SUM(H164:H165)</f>
        <v>0</v>
      </c>
      <c r="I163" s="20">
        <f>SUM(I164:I165)</f>
        <v>0</v>
      </c>
    </row>
    <row r="164" spans="3:9" ht="63.75" hidden="1" x14ac:dyDescent="0.2">
      <c r="C164" s="9" t="s">
        <v>265</v>
      </c>
      <c r="D164" s="12" t="s">
        <v>62</v>
      </c>
      <c r="E164" s="11" t="s">
        <v>63</v>
      </c>
      <c r="F164" s="20"/>
      <c r="G164" s="20"/>
      <c r="H164" s="24"/>
      <c r="I164" s="20"/>
    </row>
    <row r="165" spans="3:9" ht="76.5" hidden="1" x14ac:dyDescent="0.2">
      <c r="C165" s="9" t="s">
        <v>265</v>
      </c>
      <c r="D165" s="12" t="s">
        <v>64</v>
      </c>
      <c r="E165" s="11" t="s">
        <v>65</v>
      </c>
      <c r="F165" s="20"/>
      <c r="G165" s="20"/>
      <c r="H165" s="24"/>
      <c r="I165" s="20"/>
    </row>
    <row r="166" spans="3:9" ht="51" hidden="1" x14ac:dyDescent="0.2">
      <c r="C166" s="9" t="s">
        <v>265</v>
      </c>
      <c r="D166" s="12" t="s">
        <v>66</v>
      </c>
      <c r="E166" s="11" t="s">
        <v>67</v>
      </c>
      <c r="F166" s="20"/>
      <c r="G166" s="20"/>
      <c r="H166" s="24"/>
      <c r="I166" s="20"/>
    </row>
    <row r="167" spans="3:9" ht="51" hidden="1" x14ac:dyDescent="0.2">
      <c r="C167" s="9" t="s">
        <v>265</v>
      </c>
      <c r="D167" s="12" t="s">
        <v>68</v>
      </c>
      <c r="E167" s="11" t="s">
        <v>69</v>
      </c>
      <c r="F167" s="20"/>
      <c r="G167" s="20"/>
      <c r="H167" s="24"/>
      <c r="I167" s="20"/>
    </row>
    <row r="168" spans="3:9" hidden="1" x14ac:dyDescent="0.2">
      <c r="C168" s="9"/>
      <c r="D168" s="12"/>
      <c r="E168" s="13"/>
      <c r="F168" s="19"/>
      <c r="G168" s="19"/>
      <c r="H168" s="24"/>
      <c r="I168" s="19"/>
    </row>
    <row r="169" spans="3:9" ht="38.25" hidden="1" x14ac:dyDescent="0.2">
      <c r="C169" s="9" t="s">
        <v>265</v>
      </c>
      <c r="D169" s="12" t="s">
        <v>70</v>
      </c>
      <c r="E169" s="11" t="s">
        <v>71</v>
      </c>
      <c r="F169" s="20"/>
      <c r="G169" s="20"/>
      <c r="H169" s="24"/>
      <c r="I169" s="20"/>
    </row>
    <row r="170" spans="3:9" ht="38.25" hidden="1" x14ac:dyDescent="0.2">
      <c r="C170" s="9" t="s">
        <v>265</v>
      </c>
      <c r="D170" s="12" t="s">
        <v>73</v>
      </c>
      <c r="E170" s="11" t="s">
        <v>74</v>
      </c>
      <c r="F170" s="20"/>
      <c r="G170" s="20"/>
      <c r="H170" s="24"/>
      <c r="I170" s="20"/>
    </row>
    <row r="171" spans="3:9" ht="51" hidden="1" x14ac:dyDescent="0.2">
      <c r="C171" s="9" t="s">
        <v>265</v>
      </c>
      <c r="D171" s="12" t="s">
        <v>75</v>
      </c>
      <c r="E171" s="11" t="s">
        <v>76</v>
      </c>
      <c r="F171" s="20"/>
      <c r="G171" s="20"/>
      <c r="H171" s="24"/>
      <c r="I171" s="20"/>
    </row>
    <row r="172" spans="3:9" ht="51" hidden="1" x14ac:dyDescent="0.2">
      <c r="C172" s="9" t="s">
        <v>265</v>
      </c>
      <c r="D172" s="12" t="s">
        <v>77</v>
      </c>
      <c r="E172" s="11" t="s">
        <v>78</v>
      </c>
      <c r="F172" s="20"/>
      <c r="G172" s="20"/>
      <c r="H172" s="24"/>
      <c r="I172" s="20"/>
    </row>
    <row r="173" spans="3:9" ht="25.5" hidden="1" x14ac:dyDescent="0.2">
      <c r="C173" s="9" t="s">
        <v>265</v>
      </c>
      <c r="D173" s="18" t="s">
        <v>79</v>
      </c>
      <c r="E173" s="13" t="s">
        <v>80</v>
      </c>
      <c r="F173" s="19">
        <f>F174-F176</f>
        <v>0</v>
      </c>
      <c r="G173" s="19">
        <f>G174-G176</f>
        <v>0</v>
      </c>
      <c r="H173" s="19">
        <f>H174-H176</f>
        <v>0</v>
      </c>
      <c r="I173" s="19">
        <f>I174-I176</f>
        <v>0</v>
      </c>
    </row>
    <row r="174" spans="3:9" ht="43.5" hidden="1" customHeight="1" x14ac:dyDescent="0.2">
      <c r="C174" s="9" t="s">
        <v>265</v>
      </c>
      <c r="D174" s="12" t="s">
        <v>81</v>
      </c>
      <c r="E174" s="15" t="s">
        <v>82</v>
      </c>
      <c r="F174" s="20">
        <f>F175</f>
        <v>0</v>
      </c>
      <c r="G174" s="20">
        <f>G175</f>
        <v>0</v>
      </c>
      <c r="H174" s="20">
        <f>H175</f>
        <v>0</v>
      </c>
      <c r="I174" s="20">
        <f>I175</f>
        <v>0</v>
      </c>
    </row>
    <row r="175" spans="3:9" ht="38.25" hidden="1" x14ac:dyDescent="0.2">
      <c r="C175" s="9" t="s">
        <v>265</v>
      </c>
      <c r="D175" s="12" t="s">
        <v>83</v>
      </c>
      <c r="E175" s="14" t="s">
        <v>84</v>
      </c>
      <c r="F175" s="20"/>
      <c r="G175" s="20"/>
      <c r="H175" s="24"/>
      <c r="I175" s="20"/>
    </row>
    <row r="176" spans="3:9" ht="25.5" hidden="1" x14ac:dyDescent="0.2">
      <c r="C176" s="9" t="s">
        <v>265</v>
      </c>
      <c r="D176" s="12" t="s">
        <v>85</v>
      </c>
      <c r="E176" s="14" t="s">
        <v>87</v>
      </c>
      <c r="F176" s="20"/>
      <c r="G176" s="20"/>
      <c r="H176" s="24"/>
      <c r="I176" s="20"/>
    </row>
    <row r="177" spans="3:9" hidden="1" x14ac:dyDescent="0.2">
      <c r="C177" s="9" t="s">
        <v>265</v>
      </c>
      <c r="D177" s="18" t="s">
        <v>88</v>
      </c>
      <c r="E177" s="13" t="s">
        <v>89</v>
      </c>
      <c r="F177" s="19">
        <f>F178+F184</f>
        <v>0</v>
      </c>
      <c r="G177" s="19">
        <f>G178+G184</f>
        <v>0</v>
      </c>
      <c r="H177" s="19">
        <f>H178+H184</f>
        <v>0</v>
      </c>
      <c r="I177" s="19">
        <f>I178+I184</f>
        <v>0</v>
      </c>
    </row>
    <row r="178" spans="3:9" ht="25.5" hidden="1" x14ac:dyDescent="0.2">
      <c r="C178" s="9" t="s">
        <v>265</v>
      </c>
      <c r="D178" s="12" t="s">
        <v>90</v>
      </c>
      <c r="E178" s="11" t="s">
        <v>91</v>
      </c>
      <c r="F178" s="20">
        <f>SUM(F179:F183)</f>
        <v>0</v>
      </c>
      <c r="G178" s="20">
        <f>SUM(G179:G183)</f>
        <v>0</v>
      </c>
      <c r="H178" s="20">
        <f>SUM(H179:H183)</f>
        <v>0</v>
      </c>
      <c r="I178" s="20">
        <f>SUM(I179:I183)</f>
        <v>0</v>
      </c>
    </row>
    <row r="179" spans="3:9" hidden="1" x14ac:dyDescent="0.2">
      <c r="C179" s="9" t="s">
        <v>265</v>
      </c>
      <c r="D179" s="12" t="s">
        <v>92</v>
      </c>
      <c r="E179" s="11" t="s">
        <v>93</v>
      </c>
      <c r="F179" s="20"/>
      <c r="G179" s="20"/>
      <c r="H179" s="24"/>
      <c r="I179" s="20"/>
    </row>
    <row r="180" spans="3:9" ht="25.5" hidden="1" x14ac:dyDescent="0.2">
      <c r="C180" s="9" t="s">
        <v>265</v>
      </c>
      <c r="D180" s="12" t="s">
        <v>94</v>
      </c>
      <c r="E180" s="11" t="s">
        <v>95</v>
      </c>
      <c r="F180" s="20"/>
      <c r="G180" s="20"/>
      <c r="H180" s="24"/>
      <c r="I180" s="20"/>
    </row>
    <row r="181" spans="3:9" ht="25.5" hidden="1" x14ac:dyDescent="0.2">
      <c r="C181" s="9" t="s">
        <v>265</v>
      </c>
      <c r="D181" s="12" t="s">
        <v>96</v>
      </c>
      <c r="E181" s="11" t="s">
        <v>97</v>
      </c>
      <c r="F181" s="20"/>
      <c r="G181" s="20"/>
      <c r="H181" s="24"/>
      <c r="I181" s="20"/>
    </row>
    <row r="182" spans="3:9" ht="25.5" hidden="1" x14ac:dyDescent="0.2">
      <c r="C182" s="9" t="s">
        <v>265</v>
      </c>
      <c r="D182" s="12" t="s">
        <v>98</v>
      </c>
      <c r="E182" s="11" t="s">
        <v>99</v>
      </c>
      <c r="F182" s="20"/>
      <c r="G182" s="20"/>
      <c r="H182" s="24"/>
      <c r="I182" s="20"/>
    </row>
    <row r="183" spans="3:9" ht="25.5" hidden="1" x14ac:dyDescent="0.2">
      <c r="C183" s="9" t="s">
        <v>265</v>
      </c>
      <c r="D183" s="12" t="s">
        <v>100</v>
      </c>
      <c r="E183" s="11" t="s">
        <v>101</v>
      </c>
      <c r="F183" s="20"/>
      <c r="G183" s="20"/>
      <c r="H183" s="24"/>
      <c r="I183" s="20"/>
    </row>
    <row r="184" spans="3:9" ht="25.5" hidden="1" x14ac:dyDescent="0.2">
      <c r="C184" s="9" t="s">
        <v>265</v>
      </c>
      <c r="D184" s="12" t="s">
        <v>104</v>
      </c>
      <c r="E184" s="11" t="s">
        <v>105</v>
      </c>
      <c r="F184" s="20">
        <f>F185+F186</f>
        <v>0</v>
      </c>
      <c r="G184" s="20">
        <f>G185+G186</f>
        <v>0</v>
      </c>
      <c r="H184" s="20">
        <f>H185+H186</f>
        <v>0</v>
      </c>
      <c r="I184" s="20">
        <f>I185+I186</f>
        <v>0</v>
      </c>
    </row>
    <row r="185" spans="3:9" ht="38.25" hidden="1" x14ac:dyDescent="0.2">
      <c r="C185" s="9" t="s">
        <v>265</v>
      </c>
      <c r="D185" s="12" t="s">
        <v>106</v>
      </c>
      <c r="E185" s="11" t="s">
        <v>107</v>
      </c>
      <c r="F185" s="20"/>
      <c r="G185" s="20"/>
      <c r="H185" s="24"/>
      <c r="I185" s="20"/>
    </row>
    <row r="186" spans="3:9" ht="38.25" hidden="1" x14ac:dyDescent="0.2">
      <c r="C186" s="9" t="s">
        <v>265</v>
      </c>
      <c r="D186" s="12" t="s">
        <v>108</v>
      </c>
      <c r="E186" s="14" t="s">
        <v>109</v>
      </c>
      <c r="F186" s="20"/>
      <c r="G186" s="20"/>
      <c r="H186" s="24"/>
      <c r="I186" s="20"/>
    </row>
    <row r="187" spans="3:9" ht="38.25" hidden="1" x14ac:dyDescent="0.2">
      <c r="C187" s="9" t="s">
        <v>265</v>
      </c>
      <c r="D187" s="12" t="s">
        <v>110</v>
      </c>
      <c r="E187" s="11" t="s">
        <v>111</v>
      </c>
      <c r="F187" s="20"/>
      <c r="G187" s="20"/>
      <c r="H187" s="24"/>
      <c r="I187" s="20"/>
    </row>
    <row r="188" spans="3:9" ht="31.5" x14ac:dyDescent="0.2">
      <c r="C188" s="68">
        <v>917</v>
      </c>
      <c r="D188" s="69" t="s">
        <v>22</v>
      </c>
      <c r="E188" s="70" t="s">
        <v>23</v>
      </c>
      <c r="F188" s="71">
        <f>F189+F194</f>
        <v>3000</v>
      </c>
      <c r="G188" s="47">
        <v>-1414845.307</v>
      </c>
      <c r="H188" s="24"/>
      <c r="I188" s="71">
        <f>I189+I194</f>
        <v>3000.0000000001064</v>
      </c>
    </row>
    <row r="189" spans="3:9" ht="47.25" hidden="1" x14ac:dyDescent="0.2">
      <c r="C189" s="68">
        <v>917</v>
      </c>
      <c r="D189" s="69" t="s">
        <v>24</v>
      </c>
      <c r="E189" s="70" t="s">
        <v>25</v>
      </c>
      <c r="F189" s="72">
        <f>F190</f>
        <v>0</v>
      </c>
      <c r="G189" s="47">
        <v>-1516754</v>
      </c>
      <c r="H189" s="24"/>
      <c r="I189" s="72">
        <f>I190</f>
        <v>0</v>
      </c>
    </row>
    <row r="190" spans="3:9" ht="130.5" hidden="1" customHeight="1" x14ac:dyDescent="0.2">
      <c r="C190" s="73">
        <v>917</v>
      </c>
      <c r="D190" s="74" t="s">
        <v>26</v>
      </c>
      <c r="E190" s="75" t="s">
        <v>27</v>
      </c>
      <c r="F190" s="76">
        <f>F191</f>
        <v>0</v>
      </c>
      <c r="G190" s="48">
        <v>1516754</v>
      </c>
      <c r="H190" s="24"/>
      <c r="I190" s="76">
        <f>I191</f>
        <v>0</v>
      </c>
    </row>
    <row r="191" spans="3:9" ht="132" hidden="1" customHeight="1" x14ac:dyDescent="0.2">
      <c r="C191" s="73">
        <v>917</v>
      </c>
      <c r="D191" s="74" t="s">
        <v>28</v>
      </c>
      <c r="E191" s="75" t="s">
        <v>29</v>
      </c>
      <c r="F191" s="76">
        <v>0</v>
      </c>
      <c r="G191" s="48">
        <v>1516754</v>
      </c>
      <c r="H191" s="24"/>
      <c r="I191" s="76">
        <v>0</v>
      </c>
    </row>
    <row r="192" spans="3:9" hidden="1" x14ac:dyDescent="0.2">
      <c r="C192" s="9"/>
      <c r="D192" s="12"/>
      <c r="E192" s="11"/>
      <c r="F192" s="20"/>
      <c r="G192" s="20"/>
      <c r="H192" s="24"/>
      <c r="I192" s="20"/>
    </row>
    <row r="193" spans="3:9" hidden="1" x14ac:dyDescent="0.2">
      <c r="C193" s="9"/>
      <c r="D193" s="12"/>
      <c r="E193" s="11"/>
      <c r="F193" s="20"/>
      <c r="G193" s="20"/>
      <c r="H193" s="24"/>
      <c r="I193" s="20"/>
    </row>
    <row r="194" spans="3:9" ht="47.25" x14ac:dyDescent="0.2">
      <c r="C194" s="60" t="s">
        <v>72</v>
      </c>
      <c r="D194" s="61" t="s">
        <v>149</v>
      </c>
      <c r="E194" s="77" t="s">
        <v>112</v>
      </c>
      <c r="F194" s="78">
        <f>F197+F195</f>
        <v>3000</v>
      </c>
      <c r="G194" s="19" t="e">
        <f>G197-#REF!</f>
        <v>#REF!</v>
      </c>
      <c r="H194" s="19" t="e">
        <f>H197-#REF!</f>
        <v>#REF!</v>
      </c>
      <c r="I194" s="78">
        <f>I197+I195</f>
        <v>3000.0000000001064</v>
      </c>
    </row>
    <row r="195" spans="3:9" ht="47.25" hidden="1" x14ac:dyDescent="0.2">
      <c r="C195" s="56" t="s">
        <v>72</v>
      </c>
      <c r="D195" s="57" t="s">
        <v>18</v>
      </c>
      <c r="E195" s="79" t="s">
        <v>20</v>
      </c>
      <c r="F195" s="59">
        <f>F196</f>
        <v>0</v>
      </c>
      <c r="G195" s="19"/>
      <c r="H195" s="19"/>
      <c r="I195" s="59">
        <f>I196</f>
        <v>0</v>
      </c>
    </row>
    <row r="196" spans="3:9" ht="68.25" hidden="1" customHeight="1" x14ac:dyDescent="0.2">
      <c r="C196" s="56" t="s">
        <v>72</v>
      </c>
      <c r="D196" s="57" t="s">
        <v>19</v>
      </c>
      <c r="E196" s="79" t="s">
        <v>21</v>
      </c>
      <c r="F196" s="59">
        <v>0</v>
      </c>
      <c r="G196" s="19"/>
      <c r="H196" s="19"/>
      <c r="I196" s="59">
        <v>0</v>
      </c>
    </row>
    <row r="197" spans="3:9" ht="51.75" customHeight="1" x14ac:dyDescent="0.2">
      <c r="C197" s="56" t="s">
        <v>72</v>
      </c>
      <c r="D197" s="57" t="s">
        <v>150</v>
      </c>
      <c r="E197" s="79" t="s">
        <v>113</v>
      </c>
      <c r="F197" s="59">
        <f>F198+F248</f>
        <v>3000</v>
      </c>
      <c r="G197" s="20" t="e">
        <f>#REF!+#REF!</f>
        <v>#REF!</v>
      </c>
      <c r="H197" s="20" t="e">
        <f>#REF!+#REF!</f>
        <v>#REF!</v>
      </c>
      <c r="I197" s="59">
        <f>I198+I248</f>
        <v>3000.0000000001064</v>
      </c>
    </row>
    <row r="198" spans="3:9" ht="72.75" customHeight="1" x14ac:dyDescent="0.2">
      <c r="C198" s="56" t="s">
        <v>72</v>
      </c>
      <c r="D198" s="57" t="s">
        <v>235</v>
      </c>
      <c r="E198" s="79" t="s">
        <v>401</v>
      </c>
      <c r="F198" s="59">
        <v>3000</v>
      </c>
      <c r="G198" s="20"/>
      <c r="H198" s="20"/>
      <c r="I198" s="59">
        <v>3000</v>
      </c>
    </row>
    <row r="199" spans="3:9" ht="25.5" hidden="1" customHeight="1" x14ac:dyDescent="0.2">
      <c r="C199" s="39" t="s">
        <v>182</v>
      </c>
      <c r="D199" s="34" t="s">
        <v>183</v>
      </c>
      <c r="E199" s="16" t="s">
        <v>114</v>
      </c>
      <c r="F199" s="19">
        <f>F200-F206</f>
        <v>0</v>
      </c>
      <c r="G199" s="19">
        <f>G200-G206</f>
        <v>0</v>
      </c>
      <c r="H199" s="19">
        <f>H200-H206</f>
        <v>0</v>
      </c>
    </row>
    <row r="200" spans="3:9" ht="25.5" hidden="1" x14ac:dyDescent="0.2">
      <c r="C200" s="9" t="s">
        <v>265</v>
      </c>
      <c r="D200" s="12" t="s">
        <v>115</v>
      </c>
      <c r="E200" s="11" t="s">
        <v>116</v>
      </c>
      <c r="F200" s="20">
        <f>F201+F202+F203+F204+F205</f>
        <v>0</v>
      </c>
      <c r="G200" s="20">
        <f>G201+G202+G203+G204+G205</f>
        <v>0</v>
      </c>
      <c r="H200" s="20">
        <f>H201+H202+H203+H204+H205</f>
        <v>0</v>
      </c>
    </row>
    <row r="201" spans="3:9" ht="38.25" hidden="1" x14ac:dyDescent="0.2">
      <c r="C201" s="9" t="s">
        <v>265</v>
      </c>
      <c r="D201" s="12" t="s">
        <v>191</v>
      </c>
      <c r="E201" s="11" t="s">
        <v>192</v>
      </c>
      <c r="F201" s="20"/>
      <c r="G201" s="20"/>
      <c r="H201" s="24"/>
    </row>
    <row r="202" spans="3:9" ht="30" hidden="1" customHeight="1" x14ac:dyDescent="0.2">
      <c r="C202" s="9" t="s">
        <v>265</v>
      </c>
      <c r="D202" s="12" t="s">
        <v>117</v>
      </c>
      <c r="E202" s="11" t="s">
        <v>118</v>
      </c>
      <c r="F202" s="20"/>
      <c r="G202" s="20"/>
      <c r="H202" s="24"/>
    </row>
    <row r="203" spans="3:9" ht="38.25" hidden="1" x14ac:dyDescent="0.2">
      <c r="C203" s="9" t="s">
        <v>265</v>
      </c>
      <c r="D203" s="12" t="s">
        <v>119</v>
      </c>
      <c r="E203" s="11" t="s">
        <v>120</v>
      </c>
      <c r="F203" s="20"/>
      <c r="G203" s="20"/>
      <c r="H203" s="24"/>
    </row>
    <row r="204" spans="3:9" ht="49.5" hidden="1" customHeight="1" x14ac:dyDescent="0.2">
      <c r="C204" s="9" t="s">
        <v>265</v>
      </c>
      <c r="D204" s="12" t="s">
        <v>121</v>
      </c>
      <c r="E204" s="11" t="s">
        <v>122</v>
      </c>
      <c r="F204" s="20"/>
      <c r="G204" s="20"/>
      <c r="H204" s="24"/>
    </row>
    <row r="205" spans="3:9" ht="51" hidden="1" x14ac:dyDescent="0.2">
      <c r="C205" s="9" t="s">
        <v>265</v>
      </c>
      <c r="D205" s="12" t="s">
        <v>123</v>
      </c>
      <c r="E205" s="11" t="s">
        <v>124</v>
      </c>
      <c r="F205" s="20"/>
      <c r="G205" s="20"/>
      <c r="H205" s="24"/>
    </row>
    <row r="206" spans="3:9" ht="25.5" hidden="1" x14ac:dyDescent="0.2">
      <c r="C206" s="9" t="s">
        <v>265</v>
      </c>
      <c r="D206" s="12" t="s">
        <v>125</v>
      </c>
      <c r="E206" s="15" t="s">
        <v>126</v>
      </c>
      <c r="F206" s="20">
        <f>F207+F210+F211+F212+F213</f>
        <v>0</v>
      </c>
      <c r="G206" s="20">
        <f>G207+G210+G211+G212+G213</f>
        <v>0</v>
      </c>
      <c r="H206" s="20">
        <f>H207+H210+H211+H212+H213</f>
        <v>0</v>
      </c>
    </row>
    <row r="207" spans="3:9" ht="38.25" hidden="1" x14ac:dyDescent="0.2">
      <c r="C207" s="9" t="s">
        <v>265</v>
      </c>
      <c r="D207" s="12" t="s">
        <v>194</v>
      </c>
      <c r="E207" s="15" t="s">
        <v>193</v>
      </c>
      <c r="F207" s="20">
        <f>F208+F209</f>
        <v>0</v>
      </c>
      <c r="G207" s="20">
        <f>G208+G209</f>
        <v>0</v>
      </c>
      <c r="H207" s="20">
        <f>H208+H209</f>
        <v>0</v>
      </c>
    </row>
    <row r="208" spans="3:9" ht="25.5" hidden="1" x14ac:dyDescent="0.2">
      <c r="C208" s="9" t="s">
        <v>265</v>
      </c>
      <c r="D208" s="12" t="s">
        <v>203</v>
      </c>
      <c r="E208" s="15" t="s">
        <v>127</v>
      </c>
      <c r="F208" s="20"/>
      <c r="G208" s="20"/>
      <c r="H208" s="24"/>
    </row>
    <row r="209" spans="3:8" ht="51" hidden="1" x14ac:dyDescent="0.2">
      <c r="C209" s="9" t="s">
        <v>265</v>
      </c>
      <c r="D209" s="12" t="s">
        <v>204</v>
      </c>
      <c r="E209" s="14" t="s">
        <v>205</v>
      </c>
      <c r="F209" s="20"/>
      <c r="G209" s="20"/>
      <c r="H209" s="24"/>
    </row>
    <row r="210" spans="3:8" ht="38.25" hidden="1" x14ac:dyDescent="0.2">
      <c r="C210" s="9" t="s">
        <v>265</v>
      </c>
      <c r="D210" s="12" t="s">
        <v>128</v>
      </c>
      <c r="E210" s="15" t="s">
        <v>129</v>
      </c>
      <c r="F210" s="20"/>
      <c r="G210" s="20"/>
      <c r="H210" s="24"/>
    </row>
    <row r="211" spans="3:8" ht="51" hidden="1" x14ac:dyDescent="0.2">
      <c r="C211" s="9" t="s">
        <v>265</v>
      </c>
      <c r="D211" s="12" t="s">
        <v>130</v>
      </c>
      <c r="E211" s="15" t="s">
        <v>131</v>
      </c>
      <c r="F211" s="20"/>
      <c r="G211" s="20"/>
      <c r="H211" s="24"/>
    </row>
    <row r="212" spans="3:8" ht="51" hidden="1" x14ac:dyDescent="0.2">
      <c r="C212" s="9" t="s">
        <v>265</v>
      </c>
      <c r="D212" s="12" t="s">
        <v>132</v>
      </c>
      <c r="E212" s="15" t="s">
        <v>133</v>
      </c>
      <c r="F212" s="20"/>
      <c r="G212" s="20"/>
      <c r="H212" s="24"/>
    </row>
    <row r="213" spans="3:8" ht="51" hidden="1" x14ac:dyDescent="0.2">
      <c r="C213" s="9" t="s">
        <v>265</v>
      </c>
      <c r="D213" s="12" t="s">
        <v>134</v>
      </c>
      <c r="E213" s="14" t="s">
        <v>135</v>
      </c>
      <c r="F213" s="20"/>
      <c r="G213" s="20"/>
      <c r="H213" s="24"/>
    </row>
    <row r="214" spans="3:8" ht="51" hidden="1" x14ac:dyDescent="0.2">
      <c r="C214" s="9" t="s">
        <v>265</v>
      </c>
      <c r="D214" s="18" t="s">
        <v>136</v>
      </c>
      <c r="E214" s="16" t="s">
        <v>137</v>
      </c>
      <c r="F214" s="19">
        <f>F216-F215</f>
        <v>0</v>
      </c>
      <c r="G214" s="19">
        <f>G216-G215</f>
        <v>0</v>
      </c>
      <c r="H214" s="19">
        <f>H216-H215</f>
        <v>0</v>
      </c>
    </row>
    <row r="215" spans="3:8" ht="51" hidden="1" x14ac:dyDescent="0.2">
      <c r="C215" s="9" t="s">
        <v>265</v>
      </c>
      <c r="D215" s="12" t="s">
        <v>195</v>
      </c>
      <c r="E215" s="15" t="s">
        <v>197</v>
      </c>
      <c r="F215" s="20"/>
      <c r="G215" s="20"/>
      <c r="H215" s="24"/>
    </row>
    <row r="216" spans="3:8" ht="51" hidden="1" x14ac:dyDescent="0.2">
      <c r="C216" s="9" t="s">
        <v>265</v>
      </c>
      <c r="D216" s="12" t="s">
        <v>196</v>
      </c>
      <c r="E216" s="15" t="s">
        <v>198</v>
      </c>
      <c r="F216" s="20"/>
      <c r="G216" s="20"/>
      <c r="H216" s="24"/>
    </row>
    <row r="217" spans="3:8" ht="38.25" hidden="1" x14ac:dyDescent="0.2">
      <c r="C217" s="9" t="s">
        <v>265</v>
      </c>
      <c r="D217" s="18" t="s">
        <v>138</v>
      </c>
      <c r="E217" s="16" t="s">
        <v>151</v>
      </c>
      <c r="F217" s="19">
        <f>F219-F218</f>
        <v>0</v>
      </c>
      <c r="G217" s="19">
        <f>G219-G218</f>
        <v>0</v>
      </c>
      <c r="H217" s="19">
        <f>H219-H218</f>
        <v>0</v>
      </c>
    </row>
    <row r="218" spans="3:8" ht="38.25" hidden="1" x14ac:dyDescent="0.2">
      <c r="C218" s="9" t="s">
        <v>265</v>
      </c>
      <c r="D218" s="12" t="s">
        <v>199</v>
      </c>
      <c r="E218" s="15" t="s">
        <v>201</v>
      </c>
      <c r="F218" s="20"/>
      <c r="G218" s="20"/>
      <c r="H218" s="24"/>
    </row>
    <row r="219" spans="3:8" ht="38.25" hidden="1" x14ac:dyDescent="0.2">
      <c r="C219" s="9" t="s">
        <v>265</v>
      </c>
      <c r="D219" s="12" t="s">
        <v>200</v>
      </c>
      <c r="E219" s="15" t="s">
        <v>202</v>
      </c>
      <c r="F219" s="20"/>
      <c r="G219" s="20"/>
      <c r="H219" s="24"/>
    </row>
    <row r="220" spans="3:8" hidden="1" x14ac:dyDescent="0.2">
      <c r="C220" s="9"/>
      <c r="D220" s="12"/>
      <c r="E220" s="11"/>
      <c r="F220" s="20"/>
      <c r="G220" s="20"/>
      <c r="H220" s="24"/>
    </row>
    <row r="221" spans="3:8" ht="25.5" hidden="1" x14ac:dyDescent="0.2">
      <c r="C221" s="9" t="s">
        <v>265</v>
      </c>
      <c r="D221" s="18" t="s">
        <v>152</v>
      </c>
      <c r="E221" s="13" t="s">
        <v>153</v>
      </c>
      <c r="F221" s="25"/>
      <c r="G221" s="25"/>
    </row>
    <row r="222" spans="3:8" ht="25.5" hidden="1" x14ac:dyDescent="0.2">
      <c r="C222" s="9" t="s">
        <v>265</v>
      </c>
      <c r="D222" s="18" t="s">
        <v>154</v>
      </c>
      <c r="E222" s="13" t="s">
        <v>208</v>
      </c>
      <c r="F222" s="25"/>
      <c r="G222" s="25"/>
    </row>
    <row r="223" spans="3:8" ht="38.25" hidden="1" x14ac:dyDescent="0.2">
      <c r="C223" s="9" t="s">
        <v>265</v>
      </c>
      <c r="D223" s="12" t="s">
        <v>209</v>
      </c>
      <c r="E223" s="15" t="s">
        <v>210</v>
      </c>
      <c r="F223" s="26"/>
      <c r="G223" s="26"/>
    </row>
    <row r="224" spans="3:8" ht="38.25" hidden="1" x14ac:dyDescent="0.2">
      <c r="C224" s="9" t="s">
        <v>265</v>
      </c>
      <c r="D224" s="12" t="s">
        <v>211</v>
      </c>
      <c r="E224" s="15" t="s">
        <v>212</v>
      </c>
      <c r="F224" s="26"/>
      <c r="G224" s="26"/>
    </row>
    <row r="225" spans="3:7" ht="38.25" hidden="1" x14ac:dyDescent="0.2">
      <c r="C225" s="9" t="s">
        <v>265</v>
      </c>
      <c r="D225" s="12" t="s">
        <v>213</v>
      </c>
      <c r="E225" s="15" t="s">
        <v>214</v>
      </c>
      <c r="F225" s="26"/>
      <c r="G225" s="26"/>
    </row>
    <row r="226" spans="3:7" ht="38.25" hidden="1" x14ac:dyDescent="0.2">
      <c r="C226" s="9" t="s">
        <v>265</v>
      </c>
      <c r="D226" s="12" t="s">
        <v>215</v>
      </c>
      <c r="E226" s="11" t="s">
        <v>216</v>
      </c>
      <c r="F226" s="23"/>
      <c r="G226" s="23"/>
    </row>
    <row r="227" spans="3:7" hidden="1" x14ac:dyDescent="0.2">
      <c r="C227" s="9"/>
      <c r="D227" s="12"/>
      <c r="E227" s="11"/>
      <c r="F227" s="23"/>
      <c r="G227" s="23"/>
    </row>
    <row r="228" spans="3:7" ht="63.75" hidden="1" x14ac:dyDescent="0.2">
      <c r="C228" s="9" t="s">
        <v>265</v>
      </c>
      <c r="D228" s="18" t="s">
        <v>217</v>
      </c>
      <c r="E228" s="13" t="s">
        <v>218</v>
      </c>
      <c r="F228" s="25"/>
      <c r="G228" s="25"/>
    </row>
    <row r="229" spans="3:7" ht="76.5" hidden="1" x14ac:dyDescent="0.2">
      <c r="C229" s="9" t="s">
        <v>265</v>
      </c>
      <c r="D229" s="12" t="s">
        <v>219</v>
      </c>
      <c r="E229" s="11" t="s">
        <v>220</v>
      </c>
      <c r="F229" s="23"/>
      <c r="G229" s="23"/>
    </row>
    <row r="230" spans="3:7" ht="140.25" hidden="1" x14ac:dyDescent="0.2">
      <c r="C230" s="9" t="s">
        <v>265</v>
      </c>
      <c r="D230" s="12" t="s">
        <v>221</v>
      </c>
      <c r="E230" s="11" t="s">
        <v>236</v>
      </c>
      <c r="F230" s="23"/>
      <c r="G230" s="23"/>
    </row>
    <row r="231" spans="3:7" hidden="1" x14ac:dyDescent="0.2">
      <c r="C231" s="9"/>
      <c r="D231" s="18"/>
      <c r="E231" s="13"/>
      <c r="F231" s="25"/>
      <c r="G231" s="25"/>
    </row>
    <row r="232" spans="3:7" ht="25.5" hidden="1" x14ac:dyDescent="0.2">
      <c r="C232" s="9" t="s">
        <v>265</v>
      </c>
      <c r="D232" s="18" t="s">
        <v>237</v>
      </c>
      <c r="E232" s="13" t="s">
        <v>238</v>
      </c>
      <c r="F232" s="25"/>
      <c r="G232" s="25"/>
    </row>
    <row r="233" spans="3:7" ht="25.5" hidden="1" x14ac:dyDescent="0.2">
      <c r="C233" s="9" t="s">
        <v>265</v>
      </c>
      <c r="D233" s="12" t="s">
        <v>239</v>
      </c>
      <c r="E233" s="11" t="s">
        <v>240</v>
      </c>
      <c r="F233" s="23"/>
      <c r="G233" s="23"/>
    </row>
    <row r="234" spans="3:7" ht="25.5" hidden="1" x14ac:dyDescent="0.2">
      <c r="C234" s="9" t="s">
        <v>265</v>
      </c>
      <c r="D234" s="12" t="s">
        <v>241</v>
      </c>
      <c r="E234" s="11" t="s">
        <v>242</v>
      </c>
      <c r="F234" s="23"/>
      <c r="G234" s="23"/>
    </row>
    <row r="235" spans="3:7" hidden="1" x14ac:dyDescent="0.2">
      <c r="C235" s="9"/>
      <c r="D235" s="18"/>
      <c r="E235" s="13"/>
      <c r="F235" s="25"/>
      <c r="G235" s="25"/>
    </row>
    <row r="236" spans="3:7" ht="25.5" hidden="1" x14ac:dyDescent="0.2">
      <c r="C236" s="9" t="s">
        <v>265</v>
      </c>
      <c r="D236" s="18" t="s">
        <v>243</v>
      </c>
      <c r="E236" s="13" t="s">
        <v>244</v>
      </c>
      <c r="F236" s="25"/>
      <c r="G236" s="25"/>
    </row>
    <row r="237" spans="3:7" hidden="1" x14ac:dyDescent="0.2">
      <c r="C237" s="9" t="s">
        <v>265</v>
      </c>
      <c r="D237" s="12" t="s">
        <v>245</v>
      </c>
      <c r="E237" s="15" t="s">
        <v>246</v>
      </c>
      <c r="F237" s="26"/>
      <c r="G237" s="26"/>
    </row>
    <row r="238" spans="3:7" ht="76.5" hidden="1" x14ac:dyDescent="0.2">
      <c r="C238" s="9" t="s">
        <v>265</v>
      </c>
      <c r="D238" s="12" t="s">
        <v>247</v>
      </c>
      <c r="E238" s="14" t="s">
        <v>248</v>
      </c>
      <c r="F238" s="27"/>
      <c r="G238" s="27"/>
    </row>
    <row r="239" spans="3:7" ht="89.25" hidden="1" x14ac:dyDescent="0.2">
      <c r="C239" s="9" t="s">
        <v>265</v>
      </c>
      <c r="D239" s="12" t="s">
        <v>249</v>
      </c>
      <c r="E239" s="14" t="s">
        <v>250</v>
      </c>
      <c r="F239" s="27"/>
      <c r="G239" s="27"/>
    </row>
    <row r="240" spans="3:7" hidden="1" x14ac:dyDescent="0.2">
      <c r="C240" s="9"/>
      <c r="D240" s="12"/>
      <c r="E240" s="11"/>
      <c r="F240" s="23"/>
      <c r="G240" s="23"/>
    </row>
    <row r="241" spans="3:9" ht="25.5" hidden="1" x14ac:dyDescent="0.2">
      <c r="C241" s="9" t="s">
        <v>265</v>
      </c>
      <c r="D241" s="12" t="s">
        <v>251</v>
      </c>
      <c r="E241" s="11" t="s">
        <v>252</v>
      </c>
      <c r="F241" s="23"/>
      <c r="G241" s="23"/>
    </row>
    <row r="242" spans="3:9" ht="63.75" hidden="1" x14ac:dyDescent="0.2">
      <c r="C242" s="9" t="s">
        <v>265</v>
      </c>
      <c r="D242" s="12" t="s">
        <v>253</v>
      </c>
      <c r="E242" s="11" t="s">
        <v>254</v>
      </c>
      <c r="F242" s="23"/>
      <c r="G242" s="23"/>
    </row>
    <row r="243" spans="3:9" ht="51" hidden="1" x14ac:dyDescent="0.2">
      <c r="C243" s="9" t="s">
        <v>265</v>
      </c>
      <c r="D243" s="12" t="s">
        <v>255</v>
      </c>
      <c r="E243" s="11" t="s">
        <v>256</v>
      </c>
      <c r="F243" s="23"/>
      <c r="G243" s="23"/>
    </row>
    <row r="244" spans="3:9" ht="25.5" hidden="1" x14ac:dyDescent="0.2">
      <c r="C244" s="9" t="s">
        <v>265</v>
      </c>
      <c r="D244" s="12" t="s">
        <v>257</v>
      </c>
      <c r="E244" s="11" t="s">
        <v>258</v>
      </c>
      <c r="F244" s="23"/>
      <c r="G244" s="23"/>
    </row>
    <row r="245" spans="3:9" ht="25.5" hidden="1" x14ac:dyDescent="0.2">
      <c r="C245" s="9" t="s">
        <v>265</v>
      </c>
      <c r="D245" s="12" t="s">
        <v>259</v>
      </c>
      <c r="E245" s="11" t="s">
        <v>260</v>
      </c>
      <c r="F245" s="23"/>
      <c r="G245" s="23"/>
    </row>
    <row r="246" spans="3:9" ht="38.25" hidden="1" x14ac:dyDescent="0.2">
      <c r="C246" s="9" t="s">
        <v>265</v>
      </c>
      <c r="D246" s="12" t="s">
        <v>261</v>
      </c>
      <c r="E246" s="11" t="s">
        <v>262</v>
      </c>
      <c r="F246" s="23"/>
      <c r="G246" s="23"/>
    </row>
    <row r="247" spans="3:9" hidden="1" x14ac:dyDescent="0.2">
      <c r="D247" s="12"/>
      <c r="E247" s="11"/>
      <c r="F247" s="23"/>
      <c r="G247" s="23"/>
    </row>
    <row r="248" spans="3:9" ht="78.75" hidden="1" x14ac:dyDescent="0.2">
      <c r="C248" s="106" t="s">
        <v>72</v>
      </c>
      <c r="D248" s="57" t="s">
        <v>445</v>
      </c>
      <c r="E248" s="79" t="s">
        <v>446</v>
      </c>
      <c r="F248" s="59">
        <v>0</v>
      </c>
      <c r="G248" s="23"/>
      <c r="I248" s="59">
        <v>1.064108801074326E-10</v>
      </c>
    </row>
    <row r="249" spans="3:9" x14ac:dyDescent="0.2">
      <c r="D249" s="12"/>
      <c r="E249" s="11"/>
      <c r="F249" s="44"/>
      <c r="G249" s="23"/>
    </row>
  </sheetData>
  <autoFilter ref="A10:I220">
    <filterColumn colId="8">
      <customFilters and="1">
        <customFilter operator="notEqual" val=" "/>
      </customFilters>
    </filterColumn>
  </autoFilter>
  <mergeCells count="15">
    <mergeCell ref="I66:I67"/>
    <mergeCell ref="F66:F67"/>
    <mergeCell ref="C66:C67"/>
    <mergeCell ref="D66:D67"/>
    <mergeCell ref="E66:E67"/>
    <mergeCell ref="C1:I1"/>
    <mergeCell ref="I60:I61"/>
    <mergeCell ref="F2:I2"/>
    <mergeCell ref="F3:I3"/>
    <mergeCell ref="F4:I4"/>
    <mergeCell ref="C60:C61"/>
    <mergeCell ref="C7:H7"/>
    <mergeCell ref="E60:E61"/>
    <mergeCell ref="D60:D61"/>
    <mergeCell ref="F60:F61"/>
  </mergeCells>
  <phoneticPr fontId="3" type="noConversion"/>
  <pageMargins left="0.23622047244094491" right="3.937007874015748E-2" top="0.59055118110236227" bottom="0.55118110236220474" header="0.31496062992125984" footer="0.31496062992125984"/>
  <pageSetup paperSize="9" scale="82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Наталья Артемьева</cp:lastModifiedBy>
  <cp:lastPrinted>2021-07-29T10:45:58Z</cp:lastPrinted>
  <dcterms:created xsi:type="dcterms:W3CDTF">2006-10-27T05:42:13Z</dcterms:created>
  <dcterms:modified xsi:type="dcterms:W3CDTF">2021-10-22T06:33:01Z</dcterms:modified>
</cp:coreProperties>
</file>